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CB\Afdelingen\Cb\Adviseurs OBV\Afdeling\Archief\Peter de Vette\"/>
    </mc:Choice>
  </mc:AlternateContent>
  <bookViews>
    <workbookView xWindow="0" yWindow="0" windowWidth="28800" windowHeight="11610" firstSheet="2" activeTab="2"/>
  </bookViews>
  <sheets>
    <sheet name="tabellen" sheetId="2" state="hidden" r:id="rId1"/>
    <sheet name="Cafetariasysteem" sheetId="1" state="hidden" r:id="rId2"/>
    <sheet name="Aanmelding cafetaria"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2">'Aanmelding cafetaria'!$A:$L</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<sst xmlns="http://schemas.openxmlformats.org/spreadsheetml/2006/main" count="301" uniqueCount="209">
  <si>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</si>
  <si>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</si>
  <si>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</si>
  <si>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</si>
  <si>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</si>
  <si>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</si>
  <si>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</si>
  <si>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</si>
  <si>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</si>
  <si>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</si>
  <si>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</si>
  <si>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</si>
  <si>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</si>
  <si>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</si>
  <si>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</si>
  <si>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</si>
  <si>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</si>
  <si>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</si>
  <si>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</si>
  <si>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</si>
  <si>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</si>
  <si>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</si>
  <si>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</si>
  <si>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</si>
  <si>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</si>
  <si>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</si>
  <si>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</si>
  <si>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</si>
  <si>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</si>
  <si>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</si>
  <si>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</si>
  <si>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</si>
  <si>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</si>
  <si>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</si>
  <si>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</si>
  <si>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</si>
  <si>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</si>
  <si>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</si>
  <si>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</si>
  <si>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</si>
  <si>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</si>
  <si>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</si>
  <si>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</si>
  <si>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</si>
  <si>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</si>
  <si>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</si>
  <si>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</si>
  <si>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</si>
  <si>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</si>
  <si>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</si>
  <si>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</si>
  <si>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</si>
  <si>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</si>
  <si>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</si>
  <si>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</si>
  <si>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</si>
  <si>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</si>
  <si>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</si>
  <si>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</si>
  <si>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</si>
  <si>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</si>
  <si>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</si>
  <si>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</si>
  <si>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</si>
  <si>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</si>
  <si>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</si>
  <si>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</si>
  <si>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</si>
  <si>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</si>
  <si>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</si>
  <si>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</si>
  <si>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</si>
  <si>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</si>
  <si>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</si>
  <si>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</si>
  <si>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</si>
  <si>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</si>
  <si>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</si>
  <si>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</si>
  <si>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</si>
  <si>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</si>
  <si>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</si>
  <si>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</si>
  <si>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</si>
  <si>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</si>
  <si>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</si>
  <si>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</si>
  <si>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</si>
  <si>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</si>
  <si>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</si>
  <si>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</si>
  <si>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</si>
  <si>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</si>
  <si>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</si>
  <si>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</si>
  <si>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</si>
  <si>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</si>
  <si>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</si>
  <si>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</si>
  <si>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</si>
  <si>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</si>
  <si>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</si>
  <si>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</si>
  <si>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</si>
  <si>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</si>
  <si>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</si>
  <si>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</si>
  <si>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</si>
  <si>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</si>
  <si>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</si>
  <si>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</si>
  <si>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</si>
  <si>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</si>
  <si>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</si>
  <si>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</si>
  <si>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</si>
  <si>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</si>
  <si>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</si>
  <si>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</si>
  <si>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</si>
  <si>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</si>
  <si>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</si>
  <si>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</si>
  <si>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</si>
  <si>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</si>
  <si>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</si>
  <si>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</si>
  <si>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</si>
  <si>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</si>
  <si>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</si>
  <si>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</si>
  <si>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</si>
  <si>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</si>
  <si>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</si>
  <si>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</si>
  <si>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</si>
  <si>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</si>
  <si>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</si>
  <si>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</si>
  <si>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</si>
  <si>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</si>
  <si>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</si>
  <si>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</si>
  <si>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</si>
  <si>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</si>
  <si>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</si>
  <si>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</si>
  <si>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</si>
  <si>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</si>
  <si>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</si>
  <si>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</si>
  <si>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</si>
  <si>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</si>
  <si>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</si>
  <si>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</si>
  <si>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</si>
  <si>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</si>
  <si>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</si>
  <si>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</si>
  <si>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</si>
  <si>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</si>
  <si>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</si>
  <si>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</si>
  <si>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</si>
  <si>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</si>
  <si>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</si>
  <si>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</si>
  <si>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</si>
  <si>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</si>
  <si>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</si>
  <si>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</si>
  <si>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</si>
  <si>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</si>
  <si>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</si>
  <si>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</si>
  <si>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</si>
  <si>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</si>
  <si>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</si>
  <si>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</si>
  <si>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</si>
  <si>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</si>
  <si>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</si>
  <si>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</si>
  <si>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</si>
  <si>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</si>
  <si>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</si>
  <si>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</si>
  <si>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</si>
  <si>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</si>
  <si>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</si>
  <si>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</si>
  <si>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</si>
  <si>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</si>
  <si>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</si>
  <si>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</si>
  <si>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</si>
  <si>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</si>
  <si>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</si>
  <si>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Werknemer:</t>
  </si>
  <si>
    <t>Datum:</t>
  </si>
  <si>
    <t>Handtekening:</t>
  </si>
  <si>
    <t>Werkgever:</t>
  </si>
  <si>
    <t xml:space="preserve">Aanmelding deelname cafetariaregeling </t>
  </si>
  <si>
    <t>Let op: Aanmelding van deelname is geen garantie dat uitvoering van de cafetariaregeling voor alle onderdelen gehonoreerd kan worden. De voorwaarden waaronder wordt toegekend, zijn opgenomen in de regeling van uw werkgever.</t>
  </si>
  <si>
    <t>Ik geef hierbij aan, tot wederopzegging, deel te nemen aan de cafetariaregeling zoals deze door mijn werkgever is vastgesteld. Ik wens gebruik te maken van alle mogelijkheden die de regeling mij biedt en zet hiertoe de beschikbare bronnen maximaal in voor de beschikbare doelen. Op het moment dat de deelname daadwerkelijk wordt geeffectueerd door het declareren van vakbondscontributie of een vergoeding voor een fiets, wordt de aanpassing van mijn arbeidsvoorwaarden geeffectueerd. Ik heb kennis genomen van de cafetariaregeling en de hierin opgenomen voorwaarden en mogelijke gevolgen voor loongerelateerd inkomen en toeslagen. Om in een kalenderjaar gebruik te kunnen maken van de cafetariaregeling moet voorafgaand aan het betreffende kalenderjaar (uiterlijk 31 december) dit aanmeldingsformulier zijn ingediend bij uw werkgever.</t>
  </si>
  <si>
    <t xml:space="preserve">Aanmeldingsformulier Cafetariaregeling  </t>
  </si>
  <si>
    <t>Registratienr.</t>
  </si>
  <si>
    <t xml:space="preserve"> (in te voeren door werknemer)</t>
  </si>
  <si>
    <t>versie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</si>
</sst>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55"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7"/>
      <name val="Arial"/>
      <family val="2"/>
    </font>
    <font>
      <sz val="11"/>
      <name val="Arial"/>
      <family val="2"/>
    </font>
    <font>
      <b/>
      <sz val="14"/>
      <name val="Arial"/>
      <family val="2"/>
    </font>
    <font>
      <sz val="14"/>
      <name val="Arial"/>
      <family val="2"/>
    </font>
    <font>
      <b/>
      <sz val="11"/>
      <name val="Arial"/>
      <family val="2"/>
    </font>
    <font>
      <b/>
      <sz val="11"/>
      <color indexed="60"/>
      <name val="Arial"/>
      <family val="2"/>
    </font>
    <font>
      <i/>
      <sz val="11"/>
      <name val="Arial"/>
      <family val="2"/>
    </font>
    <font>
      <b/>
      <i/>
      <sz val="10"/>
      <color theme="0" tint="-0.499984740745262"/>
      <name val="Arial"/>
      <family val="2"/>
    </font>
  </fonts>
  <fills count="14">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style="medium">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9">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47" fillId="2" borderId="0" xfId="0" applyFont="1" applyFill="1" applyBorder="1" applyAlignment="1" applyProtection="1"/>
    <xf numFmtId="0" fontId="0" fillId="13" borderId="0" xfId="0" applyFill="1" applyProtection="1"/>
    <xf numFmtId="0" fontId="7" fillId="13" borderId="1" xfId="0" applyFont="1" applyFill="1" applyBorder="1" applyProtection="1"/>
    <xf numFmtId="0" fontId="8" fillId="13" borderId="41" xfId="0" applyFont="1" applyFill="1" applyBorder="1" applyProtection="1"/>
    <xf numFmtId="0" fontId="8" fillId="13" borderId="0" xfId="0" applyFont="1" applyFill="1" applyBorder="1" applyProtection="1"/>
    <xf numFmtId="0" fontId="0" fillId="13" borderId="0" xfId="0" applyFill="1" applyBorder="1" applyAlignment="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5" fillId="13" borderId="1" xfId="0" applyFont="1" applyFill="1" applyBorder="1" applyProtection="1"/>
    <xf numFmtId="0" fontId="6" fillId="13" borderId="0" xfId="0" applyFont="1" applyFill="1" applyBorder="1" applyAlignment="1" applyProtection="1">
      <alignment horizontal="right" vertical="top"/>
    </xf>
    <xf numFmtId="0" fontId="8" fillId="13" borderId="1" xfId="0" applyFont="1" applyFill="1" applyBorder="1" applyAlignment="1" applyProtection="1"/>
    <xf numFmtId="0" fontId="21" fillId="13" borderId="0" xfId="0" applyFont="1" applyFill="1" applyBorder="1" applyProtection="1"/>
    <xf numFmtId="0" fontId="21" fillId="13" borderId="1" xfId="0" applyFont="1" applyFill="1" applyBorder="1" applyProtection="1"/>
    <xf numFmtId="0" fontId="0" fillId="13" borderId="2" xfId="0" applyFill="1" applyBorder="1" applyProtection="1"/>
    <xf numFmtId="0" fontId="0" fillId="13" borderId="0" xfId="0" applyFill="1" applyBorder="1" applyProtection="1"/>
    <xf numFmtId="0" fontId="21" fillId="13" borderId="0" xfId="0" applyFont="1" applyFill="1" applyProtection="1"/>
    <xf numFmtId="0" fontId="21" fillId="0" borderId="0" xfId="0" applyFont="1" applyProtection="1"/>
    <xf numFmtId="0" fontId="0" fillId="13" borderId="0" xfId="0" applyFill="1" applyBorder="1" applyAlignment="1" applyProtection="1"/>
    <xf numFmtId="0" fontId="0" fillId="13" borderId="0" xfId="0" applyFill="1" applyBorder="1" applyAlignment="1" applyProtection="1"/>
    <xf numFmtId="0" fontId="49" fillId="12" borderId="19" xfId="0" applyFont="1" applyFill="1" applyBorder="1" applyAlignment="1" applyProtection="1"/>
    <xf numFmtId="0" fontId="49" fillId="11" borderId="19" xfId="0" applyFont="1" applyFill="1" applyBorder="1" applyAlignment="1" applyProtection="1"/>
    <xf numFmtId="0" fontId="48" fillId="13" borderId="1" xfId="0" applyFont="1" applyFill="1" applyBorder="1" applyProtection="1"/>
    <xf numFmtId="0" fontId="48" fillId="13" borderId="1" xfId="0" applyFont="1" applyFill="1" applyBorder="1" applyAlignment="1" applyProtection="1"/>
    <xf numFmtId="0" fontId="48" fillId="13" borderId="0" xfId="0" applyFont="1" applyFill="1" applyBorder="1" applyAlignment="1" applyProtection="1"/>
    <xf numFmtId="0" fontId="48" fillId="13" borderId="0" xfId="0" applyFont="1" applyFill="1" applyBorder="1" applyProtection="1"/>
    <xf numFmtId="0" fontId="52" fillId="13" borderId="0" xfId="1" applyFont="1" applyFill="1" applyAlignment="1" applyProtection="1">
      <protection hidden="1"/>
    </xf>
    <xf numFmtId="0" fontId="48" fillId="13" borderId="0" xfId="0" applyFont="1" applyFill="1" applyProtection="1"/>
    <xf numFmtId="0" fontId="48" fillId="13" borderId="0" xfId="0" applyFont="1" applyFill="1" applyBorder="1" applyAlignment="1" applyProtection="1">
      <alignment horizontal="left"/>
    </xf>
    <xf numFmtId="0" fontId="52" fillId="13" borderId="0" xfId="1" applyFont="1" applyFill="1" applyBorder="1" applyAlignment="1" applyProtection="1"/>
    <xf numFmtId="0" fontId="48" fillId="13" borderId="0" xfId="0" applyFont="1" applyFill="1" applyBorder="1" applyAlignment="1" applyProtection="1">
      <alignment horizontal="right"/>
    </xf>
    <xf numFmtId="0" fontId="53" fillId="13" borderId="0" xfId="0" applyFont="1" applyFill="1" applyBorder="1" applyAlignment="1" applyProtection="1">
      <alignment horizontal="right" vertical="top"/>
    </xf>
    <xf numFmtId="0" fontId="54" fillId="13" borderId="0" xfId="0" applyFont="1" applyFill="1" applyProtection="1"/>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0" fontId="0" fillId="6" borderId="28" xfId="0"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164" fontId="19" fillId="0" borderId="0" xfId="1" applyNumberFormat="1" applyFont="1" applyBorder="1" applyAlignment="1" applyProtection="1">
      <alignment horizontal="right" wrapText="1"/>
    </xf>
    <xf numFmtId="0" fontId="40" fillId="5" borderId="0" xfId="0" applyFont="1" applyFill="1" applyBorder="1" applyAlignment="1" applyProtection="1">
      <alignment horizontal="left" vertical="top" wrapText="1"/>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0" fillId="6" borderId="27" xfId="0" applyFill="1" applyBorder="1" applyAlignment="1" applyProtection="1">
      <protection locked="0"/>
    </xf>
    <xf numFmtId="0" fontId="7" fillId="2" borderId="0" xfId="0" applyFont="1" applyFill="1" applyAlignment="1">
      <alignment horizontal="left" vertical="top" wrapText="1"/>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0" fontId="48" fillId="5" borderId="40" xfId="0" applyFont="1" applyFill="1" applyBorder="1" applyAlignment="1" applyProtection="1">
      <protection locked="0"/>
    </xf>
    <xf numFmtId="167" fontId="51" fillId="5" borderId="40" xfId="0" applyNumberFormat="1" applyFont="1" applyFill="1" applyBorder="1" applyAlignment="1" applyProtection="1">
      <alignment horizontal="left" wrapText="1"/>
      <protection locked="0"/>
    </xf>
    <xf numFmtId="0" fontId="0" fillId="13" borderId="0" xfId="0" applyFill="1" applyBorder="1" applyAlignment="1" applyProtection="1"/>
    <xf numFmtId="0" fontId="0" fillId="13" borderId="0" xfId="0" applyFill="1" applyAlignment="1" applyProtection="1"/>
    <xf numFmtId="0" fontId="49" fillId="12" borderId="20" xfId="0" applyFont="1" applyFill="1" applyBorder="1" applyAlignment="1" applyProtection="1"/>
    <xf numFmtId="0" fontId="50" fillId="11" borderId="14" xfId="0" applyFont="1" applyFill="1" applyBorder="1" applyAlignment="1" applyProtection="1"/>
    <xf numFmtId="0" fontId="50" fillId="11" borderId="21" xfId="0" applyFont="1" applyFill="1" applyBorder="1" applyAlignment="1" applyProtection="1"/>
    <xf numFmtId="0" fontId="50" fillId="11" borderId="22" xfId="0" applyFont="1" applyFill="1" applyBorder="1" applyAlignment="1" applyProtection="1"/>
    <xf numFmtId="0" fontId="49" fillId="11" borderId="20" xfId="0" applyFont="1" applyFill="1" applyBorder="1" applyAlignment="1" applyProtection="1"/>
    <xf numFmtId="0" fontId="49" fillId="11" borderId="0" xfId="0" applyFont="1" applyFill="1" applyAlignment="1" applyProtection="1">
      <alignment horizontal="center" vertical="center"/>
    </xf>
    <xf numFmtId="0" fontId="50" fillId="0" borderId="0" xfId="0" applyFont="1" applyAlignment="1" applyProtection="1">
      <alignment horizontal="center" vertical="center"/>
    </xf>
    <xf numFmtId="0" fontId="50" fillId="0" borderId="17" xfId="0" applyFont="1" applyBorder="1" applyAlignment="1">
      <alignment vertical="center"/>
    </xf>
    <xf numFmtId="0" fontId="48" fillId="13" borderId="1" xfId="0" applyFont="1" applyFill="1" applyBorder="1" applyProtection="1"/>
    <xf numFmtId="0" fontId="48" fillId="13" borderId="0" xfId="0" applyFont="1" applyFill="1" applyBorder="1" applyProtection="1"/>
    <xf numFmtId="0" fontId="48" fillId="13" borderId="40" xfId="0" applyFont="1" applyFill="1" applyBorder="1" applyAlignment="1" applyProtection="1">
      <alignment vertical="top" wrapText="1"/>
    </xf>
    <xf numFmtId="0" fontId="48" fillId="0" borderId="40" xfId="0" applyFont="1" applyBorder="1" applyAlignment="1">
      <alignment vertical="top" wrapText="1"/>
    </xf>
    <xf numFmtId="0" fontId="48" fillId="13" borderId="42" xfId="0" applyFont="1" applyFill="1" applyBorder="1" applyAlignment="1" applyProtection="1">
      <alignment horizontal="left" wrapText="1"/>
    </xf>
    <xf numFmtId="0" fontId="48" fillId="13" borderId="35" xfId="0" applyFont="1" applyFill="1" applyBorder="1" applyAlignment="1" applyProtection="1">
      <alignment horizontal="left" wrapText="1"/>
    </xf>
    <xf numFmtId="0" fontId="48" fillId="13" borderId="43" xfId="0" applyFont="1" applyFill="1" applyBorder="1" applyAlignment="1" applyProtection="1">
      <alignment horizontal="left" wrapText="1"/>
    </xf>
    <xf numFmtId="0" fontId="21" fillId="5" borderId="0" xfId="0" applyFont="1" applyFill="1" applyAlignment="1">
      <alignment horizontal="left" vertical="top" wrapText="1"/>
    </xf>
    <xf numFmtId="0" fontId="0" fillId="5" borderId="0" xfId="0" applyFill="1" applyAlignment="1">
      <alignment horizontal="left" vertical="top" wrapText="1"/>
    </xf>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6" borderId="26" xfId="0" applyFill="1" applyBorder="1" applyAlignment="1" applyProtection="1">
      <protection locked="0"/>
    </xf>
    <xf numFmtId="0" fontId="10" fillId="5" borderId="0" xfId="0" applyFont="1" applyFill="1" applyAlignment="1" applyProtection="1">
      <alignment wrapText="1"/>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219075</xdr:colOff>
      <xdr:row>0</xdr:row>
      <xdr:rowOff>0</xdr:rowOff>
    </xdr:from>
    <xdr:to>
      <xdr:col>11</xdr:col>
      <xdr:colOff>33020</xdr:colOff>
      <xdr:row>3</xdr:row>
      <xdr:rowOff>19050</xdr:rowOff>
    </xdr:to>
    <xdr:pic>
      <xdr:nvPicPr>
        <xdr:cNvPr id="3" name="Afbeelding 2" descr="http://www.cbssamenopweg.nl/img/header/banner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5775" y="0"/>
          <a:ext cx="2947670" cy="504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63" t="s">
        <v>178</v>
      </c>
      <c r="B1" s="364"/>
      <c r="C1" s="364"/>
      <c r="D1" s="364"/>
      <c r="E1" s="364"/>
      <c r="F1" s="364"/>
      <c r="G1" s="364"/>
      <c r="H1" s="364"/>
      <c r="I1" s="364"/>
      <c r="J1" s="364"/>
      <c r="K1" s="364"/>
      <c r="L1" s="364"/>
      <c r="M1" s="369" t="s">
        <v>191</v>
      </c>
      <c r="N1" s="370"/>
    </row>
    <row r="2" spans="1:14" ht="14.25" customHeight="1" x14ac:dyDescent="0.2">
      <c r="A2" s="365"/>
      <c r="B2" s="366"/>
      <c r="C2" s="366"/>
      <c r="D2" s="366"/>
      <c r="E2" s="366"/>
      <c r="F2" s="366"/>
      <c r="G2" s="366"/>
      <c r="H2" s="366"/>
      <c r="I2" s="366"/>
      <c r="J2" s="366"/>
      <c r="K2" s="366"/>
      <c r="L2" s="366"/>
      <c r="M2" s="371"/>
      <c r="N2" s="372"/>
    </row>
    <row r="3" spans="1:14" ht="12.75" customHeight="1" x14ac:dyDescent="0.2">
      <c r="A3" s="365"/>
      <c r="B3" s="366"/>
      <c r="C3" s="366"/>
      <c r="D3" s="366"/>
      <c r="E3" s="366"/>
      <c r="F3" s="366"/>
      <c r="G3" s="366"/>
      <c r="H3" s="366"/>
      <c r="I3" s="366"/>
      <c r="J3" s="366"/>
      <c r="K3" s="366"/>
      <c r="L3" s="366"/>
      <c r="M3" s="371"/>
      <c r="N3" s="372"/>
    </row>
    <row r="4" spans="1:14" ht="12.75" customHeight="1" x14ac:dyDescent="0.2">
      <c r="A4" s="365"/>
      <c r="B4" s="366"/>
      <c r="C4" s="366"/>
      <c r="D4" s="366"/>
      <c r="E4" s="366"/>
      <c r="F4" s="366"/>
      <c r="G4" s="366"/>
      <c r="H4" s="366"/>
      <c r="I4" s="366"/>
      <c r="J4" s="366"/>
      <c r="K4" s="366"/>
      <c r="L4" s="366"/>
      <c r="M4" s="371"/>
      <c r="N4" s="372"/>
    </row>
    <row r="5" spans="1:14" ht="12.75" customHeight="1" x14ac:dyDescent="0.2">
      <c r="A5" s="365"/>
      <c r="B5" s="366"/>
      <c r="C5" s="366"/>
      <c r="D5" s="366"/>
      <c r="E5" s="366"/>
      <c r="F5" s="366"/>
      <c r="G5" s="366"/>
      <c r="H5" s="366"/>
      <c r="I5" s="366"/>
      <c r="J5" s="366"/>
      <c r="K5" s="366"/>
      <c r="L5" s="366"/>
      <c r="M5" s="371"/>
      <c r="N5" s="372"/>
    </row>
    <row r="6" spans="1:14" ht="12.75" customHeight="1" x14ac:dyDescent="0.2">
      <c r="A6" s="365"/>
      <c r="B6" s="366"/>
      <c r="C6" s="366"/>
      <c r="D6" s="366"/>
      <c r="E6" s="366"/>
      <c r="F6" s="366"/>
      <c r="G6" s="366"/>
      <c r="H6" s="366"/>
      <c r="I6" s="366"/>
      <c r="J6" s="366"/>
      <c r="K6" s="366"/>
      <c r="L6" s="366"/>
      <c r="M6" s="371"/>
      <c r="N6" s="372"/>
    </row>
    <row r="7" spans="1:14" ht="12.75" customHeight="1" x14ac:dyDescent="0.2">
      <c r="A7" s="365"/>
      <c r="B7" s="366"/>
      <c r="C7" s="366"/>
      <c r="D7" s="366"/>
      <c r="E7" s="366"/>
      <c r="F7" s="366"/>
      <c r="G7" s="366"/>
      <c r="H7" s="366"/>
      <c r="I7" s="366"/>
      <c r="J7" s="366"/>
      <c r="K7" s="366"/>
      <c r="L7" s="366"/>
      <c r="M7" s="371"/>
      <c r="N7" s="372"/>
    </row>
    <row r="8" spans="1:14" ht="12.75" customHeight="1" x14ac:dyDescent="0.2">
      <c r="A8" s="365"/>
      <c r="B8" s="366"/>
      <c r="C8" s="366"/>
      <c r="D8" s="366"/>
      <c r="E8" s="366"/>
      <c r="F8" s="366"/>
      <c r="G8" s="366"/>
      <c r="H8" s="366"/>
      <c r="I8" s="366"/>
      <c r="J8" s="366"/>
      <c r="K8" s="366"/>
      <c r="L8" s="366"/>
      <c r="M8" s="371"/>
      <c r="N8" s="372"/>
    </row>
    <row r="9" spans="1:14" ht="12.75" customHeight="1" x14ac:dyDescent="0.2">
      <c r="A9" s="365"/>
      <c r="B9" s="366"/>
      <c r="C9" s="366"/>
      <c r="D9" s="366"/>
      <c r="E9" s="366"/>
      <c r="F9" s="366"/>
      <c r="G9" s="366"/>
      <c r="H9" s="366"/>
      <c r="I9" s="366"/>
      <c r="J9" s="366"/>
      <c r="K9" s="366"/>
      <c r="L9" s="366"/>
      <c r="M9" s="371"/>
      <c r="N9" s="372"/>
    </row>
    <row r="10" spans="1:14" ht="12.75" customHeight="1" x14ac:dyDescent="0.2">
      <c r="A10" s="365"/>
      <c r="B10" s="366"/>
      <c r="C10" s="366"/>
      <c r="D10" s="366"/>
      <c r="E10" s="366"/>
      <c r="F10" s="366"/>
      <c r="G10" s="366"/>
      <c r="H10" s="366"/>
      <c r="I10" s="366"/>
      <c r="J10" s="366"/>
      <c r="K10" s="366"/>
      <c r="L10" s="366"/>
      <c r="M10" s="371"/>
      <c r="N10" s="372"/>
    </row>
    <row r="11" spans="1:14" ht="13.5" customHeight="1" thickBot="1" x14ac:dyDescent="0.25">
      <c r="A11" s="367"/>
      <c r="B11" s="368"/>
      <c r="C11" s="368"/>
      <c r="D11" s="368"/>
      <c r="E11" s="368"/>
      <c r="F11" s="368"/>
      <c r="G11" s="368"/>
      <c r="H11" s="368"/>
      <c r="I11" s="368"/>
      <c r="J11" s="368"/>
      <c r="K11" s="368"/>
      <c r="L11" s="368"/>
      <c r="M11" s="373"/>
      <c r="N11" s="374"/>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54" t="s">
        <v>163</v>
      </c>
      <c r="E14" s="355"/>
      <c r="F14" s="355"/>
      <c r="G14" s="355"/>
      <c r="H14" s="355"/>
      <c r="I14" s="355"/>
      <c r="J14" s="355"/>
      <c r="K14" s="356"/>
    </row>
    <row r="15" spans="1:14" x14ac:dyDescent="0.2">
      <c r="A15" s="236">
        <v>1</v>
      </c>
      <c r="B15" s="238" t="s">
        <v>37</v>
      </c>
      <c r="C15" s="270"/>
      <c r="D15" s="357"/>
      <c r="E15" s="358"/>
      <c r="F15" s="358"/>
      <c r="G15" s="358"/>
      <c r="H15" s="358"/>
      <c r="I15" s="358"/>
      <c r="J15" s="358"/>
      <c r="K15" s="359"/>
    </row>
    <row r="16" spans="1:14" x14ac:dyDescent="0.2">
      <c r="A16" s="318">
        <v>2</v>
      </c>
      <c r="B16" s="299" t="s">
        <v>183</v>
      </c>
      <c r="C16" s="270"/>
      <c r="D16" s="357"/>
      <c r="E16" s="358"/>
      <c r="F16" s="358"/>
      <c r="G16" s="358"/>
      <c r="H16" s="358"/>
      <c r="I16" s="358"/>
      <c r="J16" s="358"/>
      <c r="K16" s="359"/>
    </row>
    <row r="17" spans="1:11" x14ac:dyDescent="0.2">
      <c r="A17" s="318">
        <v>3</v>
      </c>
      <c r="B17" s="299"/>
      <c r="C17" s="270"/>
      <c r="D17" s="357"/>
      <c r="E17" s="358"/>
      <c r="F17" s="358"/>
      <c r="G17" s="358"/>
      <c r="H17" s="358"/>
      <c r="I17" s="358"/>
      <c r="J17" s="358"/>
      <c r="K17" s="359"/>
    </row>
    <row r="18" spans="1:11" x14ac:dyDescent="0.2">
      <c r="A18" s="318">
        <v>4</v>
      </c>
      <c r="B18" s="299"/>
      <c r="C18" s="270"/>
      <c r="D18" s="357"/>
      <c r="E18" s="358"/>
      <c r="F18" s="358"/>
      <c r="G18" s="358"/>
      <c r="H18" s="358"/>
      <c r="I18" s="358"/>
      <c r="J18" s="358"/>
      <c r="K18" s="359"/>
    </row>
    <row r="19" spans="1:11" x14ac:dyDescent="0.2">
      <c r="A19" s="318">
        <v>5</v>
      </c>
      <c r="B19" s="299"/>
      <c r="C19" s="270"/>
      <c r="D19" s="357"/>
      <c r="E19" s="358"/>
      <c r="F19" s="358"/>
      <c r="G19" s="358"/>
      <c r="H19" s="358"/>
      <c r="I19" s="358"/>
      <c r="J19" s="358"/>
      <c r="K19" s="359"/>
    </row>
    <row r="20" spans="1:11" ht="12" thickBot="1" x14ac:dyDescent="0.25">
      <c r="A20" s="318">
        <v>6</v>
      </c>
      <c r="B20" s="299"/>
      <c r="C20" s="270"/>
      <c r="D20" s="360"/>
      <c r="E20" s="361"/>
      <c r="F20" s="361"/>
      <c r="G20" s="361"/>
      <c r="H20" s="361"/>
      <c r="I20" s="361"/>
      <c r="J20" s="361"/>
      <c r="K20" s="362"/>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54" t="s">
        <v>164</v>
      </c>
      <c r="E23" s="355"/>
      <c r="F23" s="355"/>
      <c r="G23" s="355"/>
      <c r="H23" s="355"/>
      <c r="I23" s="355"/>
      <c r="J23" s="355"/>
      <c r="K23" s="356"/>
    </row>
    <row r="24" spans="1:11" x14ac:dyDescent="0.2">
      <c r="A24" s="236">
        <v>1</v>
      </c>
      <c r="B24" s="238" t="s">
        <v>37</v>
      </c>
      <c r="C24" s="270"/>
      <c r="D24" s="357"/>
      <c r="E24" s="358"/>
      <c r="F24" s="358"/>
      <c r="G24" s="358"/>
      <c r="H24" s="358"/>
      <c r="I24" s="358"/>
      <c r="J24" s="358"/>
      <c r="K24" s="359"/>
    </row>
    <row r="25" spans="1:11" x14ac:dyDescent="0.2">
      <c r="A25" s="318">
        <v>2</v>
      </c>
      <c r="B25" s="299" t="s">
        <v>184</v>
      </c>
      <c r="C25" s="270"/>
      <c r="D25" s="357"/>
      <c r="E25" s="358"/>
      <c r="F25" s="358"/>
      <c r="G25" s="358"/>
      <c r="H25" s="358"/>
      <c r="I25" s="358"/>
      <c r="J25" s="358"/>
      <c r="K25" s="359"/>
    </row>
    <row r="26" spans="1:11" x14ac:dyDescent="0.2">
      <c r="A26" s="318">
        <v>3</v>
      </c>
      <c r="B26" s="299" t="s">
        <v>185</v>
      </c>
      <c r="C26" s="270"/>
      <c r="D26" s="357"/>
      <c r="E26" s="358"/>
      <c r="F26" s="358"/>
      <c r="G26" s="358"/>
      <c r="H26" s="358"/>
      <c r="I26" s="358"/>
      <c r="J26" s="358"/>
      <c r="K26" s="359"/>
    </row>
    <row r="27" spans="1:11" x14ac:dyDescent="0.2">
      <c r="A27" s="318">
        <v>4</v>
      </c>
      <c r="B27" s="299" t="s">
        <v>186</v>
      </c>
      <c r="C27" s="270"/>
      <c r="D27" s="357"/>
      <c r="E27" s="358"/>
      <c r="F27" s="358"/>
      <c r="G27" s="358"/>
      <c r="H27" s="358"/>
      <c r="I27" s="358"/>
      <c r="J27" s="358"/>
      <c r="K27" s="359"/>
    </row>
    <row r="28" spans="1:11" x14ac:dyDescent="0.2">
      <c r="A28" s="318">
        <v>5</v>
      </c>
      <c r="B28" s="299" t="s">
        <v>187</v>
      </c>
      <c r="C28" s="270"/>
      <c r="D28" s="357"/>
      <c r="E28" s="358"/>
      <c r="F28" s="358"/>
      <c r="G28" s="358"/>
      <c r="H28" s="358"/>
      <c r="I28" s="358"/>
      <c r="J28" s="358"/>
      <c r="K28" s="359"/>
    </row>
    <row r="29" spans="1:11" x14ac:dyDescent="0.2">
      <c r="A29" s="318">
        <v>6</v>
      </c>
      <c r="B29" s="299" t="s">
        <v>188</v>
      </c>
      <c r="C29" s="270"/>
      <c r="D29" s="357"/>
      <c r="E29" s="358"/>
      <c r="F29" s="358"/>
      <c r="G29" s="358"/>
      <c r="H29" s="358"/>
      <c r="I29" s="358"/>
      <c r="J29" s="358"/>
      <c r="K29" s="359"/>
    </row>
    <row r="30" spans="1:11" x14ac:dyDescent="0.2">
      <c r="A30" s="318">
        <v>7</v>
      </c>
      <c r="B30" s="299" t="s">
        <v>189</v>
      </c>
      <c r="C30" s="270"/>
      <c r="D30" s="357"/>
      <c r="E30" s="358"/>
      <c r="F30" s="358"/>
      <c r="G30" s="358"/>
      <c r="H30" s="358"/>
      <c r="I30" s="358"/>
      <c r="J30" s="358"/>
      <c r="K30" s="359"/>
    </row>
    <row r="31" spans="1:11" x14ac:dyDescent="0.2">
      <c r="A31" s="318">
        <v>8</v>
      </c>
      <c r="B31" s="319"/>
      <c r="C31" s="270"/>
      <c r="D31" s="357"/>
      <c r="E31" s="358"/>
      <c r="F31" s="358"/>
      <c r="G31" s="358"/>
      <c r="H31" s="358"/>
      <c r="I31" s="358"/>
      <c r="J31" s="358"/>
      <c r="K31" s="359"/>
    </row>
    <row r="32" spans="1:11" x14ac:dyDescent="0.2">
      <c r="A32" s="318">
        <v>9</v>
      </c>
      <c r="B32" s="299"/>
      <c r="C32" s="270"/>
      <c r="D32" s="357"/>
      <c r="E32" s="358"/>
      <c r="F32" s="358"/>
      <c r="G32" s="358"/>
      <c r="H32" s="358"/>
      <c r="I32" s="358"/>
      <c r="J32" s="358"/>
      <c r="K32" s="359"/>
    </row>
    <row r="33" spans="1:15" x14ac:dyDescent="0.2">
      <c r="A33" s="318">
        <v>10</v>
      </c>
      <c r="B33" s="299"/>
      <c r="C33" s="270"/>
      <c r="D33" s="357"/>
      <c r="E33" s="358"/>
      <c r="F33" s="358"/>
      <c r="G33" s="358"/>
      <c r="H33" s="358"/>
      <c r="I33" s="358"/>
      <c r="J33" s="358"/>
      <c r="K33" s="359"/>
    </row>
    <row r="34" spans="1:15" x14ac:dyDescent="0.2">
      <c r="A34" s="318">
        <v>11</v>
      </c>
      <c r="B34" s="299"/>
      <c r="C34" s="270"/>
      <c r="D34" s="357"/>
      <c r="E34" s="358"/>
      <c r="F34" s="358"/>
      <c r="G34" s="358"/>
      <c r="H34" s="358"/>
      <c r="I34" s="358"/>
      <c r="J34" s="358"/>
      <c r="K34" s="359"/>
    </row>
    <row r="35" spans="1:15" ht="12" thickBot="1" x14ac:dyDescent="0.25">
      <c r="A35" s="318">
        <v>12</v>
      </c>
      <c r="B35" s="299"/>
      <c r="C35" s="270"/>
      <c r="D35" s="360"/>
      <c r="E35" s="361"/>
      <c r="F35" s="361"/>
      <c r="G35" s="361"/>
      <c r="H35" s="361"/>
      <c r="I35" s="361"/>
      <c r="J35" s="361"/>
      <c r="K35" s="362"/>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54" t="s">
        <v>168</v>
      </c>
      <c r="B38" s="356"/>
      <c r="C38" s="234"/>
      <c r="D38" s="259" t="s">
        <v>60</v>
      </c>
      <c r="E38" s="234"/>
      <c r="F38" s="234"/>
      <c r="G38" s="234"/>
      <c r="H38" s="234"/>
      <c r="I38" s="234"/>
      <c r="J38" s="234"/>
      <c r="K38" s="234"/>
      <c r="L38" s="234"/>
      <c r="M38" s="234"/>
      <c r="N38" s="235"/>
    </row>
    <row r="39" spans="1:15" ht="131.25" customHeight="1" x14ac:dyDescent="0.2">
      <c r="A39" s="357"/>
      <c r="B39" s="359"/>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57"/>
      <c r="B40" s="359"/>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57"/>
      <c r="B41" s="359"/>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57"/>
      <c r="B42" s="359"/>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57"/>
      <c r="B43" s="359"/>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57"/>
      <c r="B44" s="359"/>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57"/>
      <c r="B45" s="359"/>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57"/>
      <c r="B46" s="359"/>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57"/>
      <c r="B47" s="359"/>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57"/>
      <c r="B48" s="359"/>
      <c r="C48" s="238"/>
      <c r="D48" s="238"/>
      <c r="E48" s="238"/>
      <c r="F48" s="238"/>
      <c r="G48" s="238"/>
      <c r="H48" s="238"/>
      <c r="I48" s="238"/>
      <c r="J48" s="238"/>
      <c r="K48" s="238"/>
      <c r="L48" s="238"/>
      <c r="M48" s="238"/>
      <c r="N48" s="249" t="s">
        <v>81</v>
      </c>
    </row>
    <row r="49" spans="1:14" ht="12.75" customHeight="1" x14ac:dyDescent="0.2">
      <c r="A49" s="357"/>
      <c r="B49" s="359"/>
      <c r="C49" s="234"/>
      <c r="D49" s="260" t="s">
        <v>63</v>
      </c>
      <c r="E49" s="238"/>
      <c r="F49" s="238"/>
      <c r="G49" s="238"/>
      <c r="H49" s="238"/>
      <c r="I49" s="238"/>
      <c r="J49" s="238"/>
      <c r="K49" s="238"/>
      <c r="L49" s="238"/>
      <c r="M49" s="238"/>
      <c r="N49" s="237" t="s">
        <v>81</v>
      </c>
    </row>
    <row r="50" spans="1:14" ht="12.75" customHeight="1" x14ac:dyDescent="0.2">
      <c r="A50" s="357"/>
      <c r="B50" s="359"/>
      <c r="C50" s="238">
        <v>0</v>
      </c>
      <c r="D50" s="237" t="s">
        <v>37</v>
      </c>
      <c r="E50" s="238"/>
      <c r="F50" s="238"/>
      <c r="G50" s="238"/>
      <c r="H50" s="238"/>
      <c r="I50" s="238"/>
      <c r="J50" s="238"/>
      <c r="K50" s="238"/>
      <c r="L50" s="238"/>
      <c r="M50" s="238"/>
      <c r="N50" s="237" t="s">
        <v>81</v>
      </c>
    </row>
    <row r="51" spans="1:14" ht="12.75" customHeight="1" x14ac:dyDescent="0.2">
      <c r="A51" s="357"/>
      <c r="B51" s="359"/>
      <c r="C51" s="238">
        <v>1</v>
      </c>
      <c r="D51" s="305" t="s">
        <v>68</v>
      </c>
      <c r="E51" s="238"/>
      <c r="F51" s="238"/>
      <c r="G51" s="238"/>
      <c r="H51" s="238"/>
      <c r="I51" s="238"/>
      <c r="J51" s="238"/>
      <c r="K51" s="238"/>
      <c r="L51" s="238"/>
      <c r="M51" s="238"/>
      <c r="N51" s="237" t="s">
        <v>81</v>
      </c>
    </row>
    <row r="52" spans="1:14" ht="12.75" customHeight="1" x14ac:dyDescent="0.2">
      <c r="A52" s="357"/>
      <c r="B52" s="359"/>
      <c r="C52" s="238">
        <v>2</v>
      </c>
      <c r="D52" s="301" t="s">
        <v>65</v>
      </c>
      <c r="E52" s="238"/>
      <c r="F52" s="238"/>
      <c r="G52" s="238"/>
      <c r="H52" s="238"/>
      <c r="I52" s="238"/>
      <c r="J52" s="238"/>
      <c r="K52" s="238"/>
      <c r="L52" s="238"/>
      <c r="M52" s="238"/>
      <c r="N52" s="237" t="s">
        <v>81</v>
      </c>
    </row>
    <row r="53" spans="1:14" ht="12.75" customHeight="1" x14ac:dyDescent="0.2">
      <c r="A53" s="357"/>
      <c r="B53" s="359"/>
      <c r="C53" s="238">
        <v>3</v>
      </c>
      <c r="D53" s="305" t="s">
        <v>66</v>
      </c>
      <c r="E53" s="238"/>
      <c r="F53" s="238"/>
      <c r="G53" s="238"/>
      <c r="H53" s="238"/>
      <c r="I53" s="238"/>
      <c r="J53" s="238"/>
      <c r="K53" s="238"/>
      <c r="L53" s="238"/>
      <c r="M53" s="238"/>
      <c r="N53" s="237" t="s">
        <v>81</v>
      </c>
    </row>
    <row r="54" spans="1:14" ht="12.75" customHeight="1" x14ac:dyDescent="0.2">
      <c r="A54" s="357"/>
      <c r="B54" s="359"/>
      <c r="C54" s="238">
        <v>4</v>
      </c>
      <c r="D54" s="305" t="s">
        <v>67</v>
      </c>
      <c r="E54" s="238"/>
      <c r="F54" s="238"/>
      <c r="G54" s="238"/>
      <c r="H54" s="238"/>
      <c r="I54" s="238"/>
      <c r="J54" s="238"/>
      <c r="K54" s="238"/>
      <c r="L54" s="238"/>
      <c r="M54" s="238"/>
      <c r="N54" s="237" t="s">
        <v>81</v>
      </c>
    </row>
    <row r="55" spans="1:14" ht="13.5" customHeight="1" thickBot="1" x14ac:dyDescent="0.25">
      <c r="A55" s="360"/>
      <c r="B55" s="362"/>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54" t="s">
        <v>176</v>
      </c>
      <c r="I57" s="355"/>
      <c r="J57" s="355"/>
      <c r="K57" s="355"/>
      <c r="L57" s="355"/>
      <c r="M57" s="355"/>
      <c r="N57" s="356"/>
    </row>
    <row r="58" spans="1:14" ht="13.5" customHeight="1" thickBot="1" x14ac:dyDescent="0.25">
      <c r="A58" s="236"/>
      <c r="B58" s="310" t="s">
        <v>151</v>
      </c>
      <c r="C58" s="300"/>
      <c r="D58" s="299"/>
      <c r="E58" s="300"/>
      <c r="F58" s="299" t="s">
        <v>152</v>
      </c>
      <c r="G58" s="305"/>
      <c r="H58" s="357"/>
      <c r="I58" s="358"/>
      <c r="J58" s="358"/>
      <c r="K58" s="358"/>
      <c r="L58" s="358"/>
      <c r="M58" s="358"/>
      <c r="N58" s="359"/>
    </row>
    <row r="59" spans="1:14" ht="13.5" customHeight="1" thickBot="1" x14ac:dyDescent="0.25">
      <c r="A59" s="236"/>
      <c r="B59" s="311" t="s">
        <v>155</v>
      </c>
      <c r="C59" s="300"/>
      <c r="D59" s="300"/>
      <c r="E59" s="300"/>
      <c r="F59" s="312">
        <v>0</v>
      </c>
      <c r="G59" s="305"/>
      <c r="H59" s="357"/>
      <c r="I59" s="358"/>
      <c r="J59" s="358"/>
      <c r="K59" s="358"/>
      <c r="L59" s="358"/>
      <c r="M59" s="358"/>
      <c r="N59" s="359"/>
    </row>
    <row r="60" spans="1:14" ht="12.75" customHeight="1" x14ac:dyDescent="0.2">
      <c r="A60" s="236"/>
      <c r="B60" s="299" t="str">
        <f>""</f>
        <v/>
      </c>
      <c r="C60" s="300"/>
      <c r="D60" s="300"/>
      <c r="E60" s="300"/>
      <c r="F60" s="300"/>
      <c r="G60" s="305"/>
      <c r="H60" s="357"/>
      <c r="I60" s="358"/>
      <c r="J60" s="358"/>
      <c r="K60" s="358"/>
      <c r="L60" s="358"/>
      <c r="M60" s="358"/>
      <c r="N60" s="359"/>
    </row>
    <row r="61" spans="1:14" ht="12.75" customHeight="1" x14ac:dyDescent="0.2">
      <c r="A61" s="236"/>
      <c r="B61" s="299" t="s">
        <v>156</v>
      </c>
      <c r="C61" s="300"/>
      <c r="D61" s="300"/>
      <c r="E61" s="300"/>
      <c r="F61" s="300">
        <v>2</v>
      </c>
      <c r="G61" s="305"/>
      <c r="H61" s="357"/>
      <c r="I61" s="358"/>
      <c r="J61" s="358"/>
      <c r="K61" s="358"/>
      <c r="L61" s="358"/>
      <c r="M61" s="358"/>
      <c r="N61" s="359"/>
    </row>
    <row r="62" spans="1:14" ht="12.75" customHeight="1" x14ac:dyDescent="0.2">
      <c r="A62" s="236"/>
      <c r="B62" s="299" t="s">
        <v>153</v>
      </c>
      <c r="C62" s="300"/>
      <c r="D62" s="300"/>
      <c r="E62" s="300"/>
      <c r="F62" s="313" t="s">
        <v>154</v>
      </c>
      <c r="G62" s="305"/>
      <c r="H62" s="357"/>
      <c r="I62" s="358"/>
      <c r="J62" s="358"/>
      <c r="K62" s="358"/>
      <c r="L62" s="358"/>
      <c r="M62" s="358"/>
      <c r="N62" s="359"/>
    </row>
    <row r="63" spans="1:14" ht="12.75" customHeight="1" x14ac:dyDescent="0.2">
      <c r="A63" s="236"/>
      <c r="B63" s="299" t="str">
        <f>""</f>
        <v/>
      </c>
      <c r="C63" s="300"/>
      <c r="D63" s="300"/>
      <c r="E63" s="300"/>
      <c r="F63" s="300">
        <v>6</v>
      </c>
      <c r="G63" s="305"/>
      <c r="H63" s="357"/>
      <c r="I63" s="358"/>
      <c r="J63" s="358"/>
      <c r="K63" s="358"/>
      <c r="L63" s="358"/>
      <c r="M63" s="358"/>
      <c r="N63" s="359"/>
    </row>
    <row r="64" spans="1:14" ht="12.75" customHeight="1" x14ac:dyDescent="0.2">
      <c r="A64" s="236"/>
      <c r="B64" s="299" t="str">
        <f>""</f>
        <v/>
      </c>
      <c r="C64" s="314"/>
      <c r="D64" s="314"/>
      <c r="E64" s="314"/>
      <c r="F64" s="314">
        <v>6</v>
      </c>
      <c r="G64" s="305"/>
      <c r="H64" s="357"/>
      <c r="I64" s="358"/>
      <c r="J64" s="358"/>
      <c r="K64" s="358"/>
      <c r="L64" s="358"/>
      <c r="M64" s="358"/>
      <c r="N64" s="359"/>
    </row>
    <row r="65" spans="1:14" ht="12.75" customHeight="1" x14ac:dyDescent="0.2">
      <c r="A65" s="236"/>
      <c r="B65" s="299"/>
      <c r="C65" s="300"/>
      <c r="D65" s="300"/>
      <c r="E65" s="300"/>
      <c r="F65" s="300"/>
      <c r="G65" s="305"/>
      <c r="H65" s="357"/>
      <c r="I65" s="358"/>
      <c r="J65" s="358"/>
      <c r="K65" s="358"/>
      <c r="L65" s="358"/>
      <c r="M65" s="358"/>
      <c r="N65" s="359"/>
    </row>
    <row r="66" spans="1:14" ht="12.75" customHeight="1" x14ac:dyDescent="0.2">
      <c r="A66" s="236"/>
      <c r="B66" s="299"/>
      <c r="C66" s="300"/>
      <c r="D66" s="300"/>
      <c r="E66" s="300"/>
      <c r="F66" s="300"/>
      <c r="G66" s="305"/>
      <c r="H66" s="357"/>
      <c r="I66" s="358"/>
      <c r="J66" s="358"/>
      <c r="K66" s="358"/>
      <c r="L66" s="358"/>
      <c r="M66" s="358"/>
      <c r="N66" s="359"/>
    </row>
    <row r="67" spans="1:14" ht="12.75" customHeight="1" x14ac:dyDescent="0.2">
      <c r="A67" s="236"/>
      <c r="B67" s="299"/>
      <c r="C67" s="300"/>
      <c r="D67" s="300"/>
      <c r="E67" s="300"/>
      <c r="F67" s="300"/>
      <c r="G67" s="305"/>
      <c r="H67" s="357"/>
      <c r="I67" s="358"/>
      <c r="J67" s="358"/>
      <c r="K67" s="358"/>
      <c r="L67" s="358"/>
      <c r="M67" s="358"/>
      <c r="N67" s="359"/>
    </row>
    <row r="68" spans="1:14" ht="13.5" customHeight="1" thickBot="1" x14ac:dyDescent="0.25">
      <c r="A68" s="239"/>
      <c r="B68" s="315"/>
      <c r="C68" s="316"/>
      <c r="D68" s="316"/>
      <c r="E68" s="316"/>
      <c r="F68" s="316"/>
      <c r="G68" s="317"/>
      <c r="H68" s="360"/>
      <c r="I68" s="361"/>
      <c r="J68" s="361"/>
      <c r="K68" s="361"/>
      <c r="L68" s="361"/>
      <c r="M68" s="361"/>
      <c r="N68" s="362"/>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54" t="s">
        <v>170</v>
      </c>
      <c r="I70" s="355"/>
      <c r="J70" s="355"/>
      <c r="K70" s="355"/>
      <c r="L70" s="355"/>
      <c r="M70" s="355"/>
      <c r="N70" s="356"/>
    </row>
    <row r="71" spans="1:14" ht="13.5" customHeight="1" thickBot="1" x14ac:dyDescent="0.25">
      <c r="A71" s="236"/>
      <c r="B71" s="258" t="s">
        <v>169</v>
      </c>
      <c r="C71" s="238"/>
      <c r="D71" s="238"/>
      <c r="E71" s="238"/>
      <c r="F71" s="238"/>
      <c r="G71" s="237"/>
      <c r="H71" s="357"/>
      <c r="I71" s="358"/>
      <c r="J71" s="358"/>
      <c r="K71" s="358"/>
      <c r="L71" s="358"/>
      <c r="M71" s="358"/>
      <c r="N71" s="359"/>
    </row>
    <row r="72" spans="1:14" ht="13.5" thickBot="1" x14ac:dyDescent="0.25">
      <c r="A72" s="236"/>
      <c r="B72" s="238"/>
      <c r="C72" s="320">
        <v>42005</v>
      </c>
      <c r="D72" s="177" t="s">
        <v>132</v>
      </c>
      <c r="E72" s="238"/>
      <c r="F72" s="238"/>
      <c r="G72" s="237"/>
      <c r="H72" s="357"/>
      <c r="I72" s="358"/>
      <c r="J72" s="358"/>
      <c r="K72" s="358"/>
      <c r="L72" s="358"/>
      <c r="M72" s="358"/>
      <c r="N72" s="359"/>
    </row>
    <row r="73" spans="1:14" ht="12.75" customHeight="1" x14ac:dyDescent="0.2">
      <c r="A73" s="236"/>
      <c r="B73" s="177" t="s">
        <v>127</v>
      </c>
      <c r="C73" s="177" t="s">
        <v>128</v>
      </c>
      <c r="D73" s="177" t="s">
        <v>129</v>
      </c>
      <c r="E73" s="238"/>
      <c r="F73" s="238"/>
      <c r="G73" s="237"/>
      <c r="H73" s="357"/>
      <c r="I73" s="358"/>
      <c r="J73" s="358"/>
      <c r="K73" s="358"/>
      <c r="L73" s="358"/>
      <c r="M73" s="358"/>
      <c r="N73" s="359"/>
    </row>
    <row r="74" spans="1:14" ht="12.75" customHeight="1" x14ac:dyDescent="0.2">
      <c r="A74" s="236"/>
      <c r="B74" s="177"/>
      <c r="C74" s="177">
        <v>1</v>
      </c>
      <c r="D74" s="264">
        <f>DATEDIF(E74,F74,"d")+1</f>
        <v>31</v>
      </c>
      <c r="E74" s="265">
        <f>C72</f>
        <v>42005</v>
      </c>
      <c r="F74" s="265">
        <f>EOMONTH(E74,0)</f>
        <v>42035</v>
      </c>
      <c r="G74" s="237"/>
      <c r="H74" s="357"/>
      <c r="I74" s="358"/>
      <c r="J74" s="358"/>
      <c r="K74" s="358"/>
      <c r="L74" s="358"/>
      <c r="M74" s="358"/>
      <c r="N74" s="359"/>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57"/>
      <c r="I75" s="358"/>
      <c r="J75" s="358"/>
      <c r="K75" s="358"/>
      <c r="L75" s="358"/>
      <c r="M75" s="358"/>
      <c r="N75" s="359"/>
    </row>
    <row r="76" spans="1:14" ht="12.75" customHeight="1" x14ac:dyDescent="0.2">
      <c r="A76" s="236"/>
      <c r="B76" s="177" t="s">
        <v>130</v>
      </c>
      <c r="C76" s="177">
        <v>3</v>
      </c>
      <c r="D76" s="264">
        <f t="shared" si="0"/>
        <v>31</v>
      </c>
      <c r="E76" s="265">
        <f t="shared" ref="E76:E85" si="2">EDATE(E75,1)</f>
        <v>42064</v>
      </c>
      <c r="F76" s="265">
        <f t="shared" si="1"/>
        <v>42094</v>
      </c>
      <c r="G76" s="237"/>
      <c r="H76" s="357"/>
      <c r="I76" s="358"/>
      <c r="J76" s="358"/>
      <c r="K76" s="358"/>
      <c r="L76" s="358"/>
      <c r="M76" s="358"/>
      <c r="N76" s="359"/>
    </row>
    <row r="77" spans="1:14" ht="12.75" customHeight="1" x14ac:dyDescent="0.2">
      <c r="A77" s="236"/>
      <c r="B77" s="177" t="s">
        <v>131</v>
      </c>
      <c r="C77" s="177">
        <v>4</v>
      </c>
      <c r="D77" s="264">
        <f t="shared" si="0"/>
        <v>30</v>
      </c>
      <c r="E77" s="265">
        <f t="shared" si="2"/>
        <v>42095</v>
      </c>
      <c r="F77" s="265">
        <f t="shared" si="1"/>
        <v>42124</v>
      </c>
      <c r="G77" s="237"/>
      <c r="H77" s="357"/>
      <c r="I77" s="358"/>
      <c r="J77" s="358"/>
      <c r="K77" s="358"/>
      <c r="L77" s="358"/>
      <c r="M77" s="358"/>
      <c r="N77" s="359"/>
    </row>
    <row r="78" spans="1:14" ht="12.75" customHeight="1" x14ac:dyDescent="0.2">
      <c r="A78" s="236"/>
      <c r="B78" s="177"/>
      <c r="C78" s="177">
        <v>5</v>
      </c>
      <c r="D78" s="264">
        <f t="shared" si="0"/>
        <v>31</v>
      </c>
      <c r="E78" s="265">
        <f t="shared" si="2"/>
        <v>42125</v>
      </c>
      <c r="F78" s="265">
        <f t="shared" si="1"/>
        <v>42155</v>
      </c>
      <c r="G78" s="237"/>
      <c r="H78" s="357"/>
      <c r="I78" s="358"/>
      <c r="J78" s="358"/>
      <c r="K78" s="358"/>
      <c r="L78" s="358"/>
      <c r="M78" s="358"/>
      <c r="N78" s="359"/>
    </row>
    <row r="79" spans="1:14" ht="12.75" customHeight="1" x14ac:dyDescent="0.2">
      <c r="A79" s="236"/>
      <c r="B79" s="177"/>
      <c r="C79" s="177">
        <v>6</v>
      </c>
      <c r="D79" s="264">
        <f t="shared" si="0"/>
        <v>30</v>
      </c>
      <c r="E79" s="265">
        <f t="shared" si="2"/>
        <v>42156</v>
      </c>
      <c r="F79" s="265">
        <f t="shared" si="1"/>
        <v>42185</v>
      </c>
      <c r="G79" s="237"/>
      <c r="H79" s="357"/>
      <c r="I79" s="358"/>
      <c r="J79" s="358"/>
      <c r="K79" s="358"/>
      <c r="L79" s="358"/>
      <c r="M79" s="358"/>
      <c r="N79" s="359"/>
    </row>
    <row r="80" spans="1:14" ht="12.75" customHeight="1" x14ac:dyDescent="0.2">
      <c r="A80" s="236"/>
      <c r="B80" s="177"/>
      <c r="C80" s="177">
        <v>7</v>
      </c>
      <c r="D80" s="264">
        <f t="shared" si="0"/>
        <v>31</v>
      </c>
      <c r="E80" s="265">
        <f t="shared" si="2"/>
        <v>42186</v>
      </c>
      <c r="F80" s="265">
        <f t="shared" si="1"/>
        <v>42216</v>
      </c>
      <c r="G80" s="237"/>
      <c r="H80" s="357"/>
      <c r="I80" s="358"/>
      <c r="J80" s="358"/>
      <c r="K80" s="358"/>
      <c r="L80" s="358"/>
      <c r="M80" s="358"/>
      <c r="N80" s="359"/>
    </row>
    <row r="81" spans="1:14" ht="12.75" customHeight="1" x14ac:dyDescent="0.2">
      <c r="A81" s="236"/>
      <c r="B81" s="177"/>
      <c r="C81" s="177">
        <v>8</v>
      </c>
      <c r="D81" s="264">
        <f t="shared" si="0"/>
        <v>31</v>
      </c>
      <c r="E81" s="265">
        <f t="shared" si="2"/>
        <v>42217</v>
      </c>
      <c r="F81" s="265">
        <f t="shared" si="1"/>
        <v>42247</v>
      </c>
      <c r="G81" s="237"/>
      <c r="H81" s="357"/>
      <c r="I81" s="358"/>
      <c r="J81" s="358"/>
      <c r="K81" s="358"/>
      <c r="L81" s="358"/>
      <c r="M81" s="358"/>
      <c r="N81" s="359"/>
    </row>
    <row r="82" spans="1:14" ht="12.75" customHeight="1" x14ac:dyDescent="0.2">
      <c r="A82" s="236"/>
      <c r="B82" s="177"/>
      <c r="C82" s="177">
        <v>9</v>
      </c>
      <c r="D82" s="264">
        <f t="shared" si="0"/>
        <v>30</v>
      </c>
      <c r="E82" s="265">
        <f t="shared" si="2"/>
        <v>42248</v>
      </c>
      <c r="F82" s="265">
        <f t="shared" si="1"/>
        <v>42277</v>
      </c>
      <c r="G82" s="237"/>
      <c r="H82" s="357"/>
      <c r="I82" s="358"/>
      <c r="J82" s="358"/>
      <c r="K82" s="358"/>
      <c r="L82" s="358"/>
      <c r="M82" s="358"/>
      <c r="N82" s="359"/>
    </row>
    <row r="83" spans="1:14" ht="12.75" customHeight="1" x14ac:dyDescent="0.2">
      <c r="A83" s="236"/>
      <c r="B83" s="177"/>
      <c r="C83" s="177">
        <v>10</v>
      </c>
      <c r="D83" s="264">
        <f t="shared" si="0"/>
        <v>31</v>
      </c>
      <c r="E83" s="265">
        <f t="shared" si="2"/>
        <v>42278</v>
      </c>
      <c r="F83" s="265">
        <f t="shared" si="1"/>
        <v>42308</v>
      </c>
      <c r="G83" s="237"/>
      <c r="H83" s="357"/>
      <c r="I83" s="358"/>
      <c r="J83" s="358"/>
      <c r="K83" s="358"/>
      <c r="L83" s="358"/>
      <c r="M83" s="358"/>
      <c r="N83" s="359"/>
    </row>
    <row r="84" spans="1:14" ht="12.75" customHeight="1" x14ac:dyDescent="0.2">
      <c r="A84" s="236"/>
      <c r="B84" s="177"/>
      <c r="C84" s="177">
        <v>11</v>
      </c>
      <c r="D84" s="264">
        <f t="shared" si="0"/>
        <v>30</v>
      </c>
      <c r="E84" s="265">
        <f t="shared" si="2"/>
        <v>42309</v>
      </c>
      <c r="F84" s="265">
        <f t="shared" si="1"/>
        <v>42338</v>
      </c>
      <c r="G84" s="237"/>
      <c r="H84" s="357"/>
      <c r="I84" s="358"/>
      <c r="J84" s="358"/>
      <c r="K84" s="358"/>
      <c r="L84" s="358"/>
      <c r="M84" s="358"/>
      <c r="N84" s="359"/>
    </row>
    <row r="85" spans="1:14" ht="12.75" customHeight="1" x14ac:dyDescent="0.2">
      <c r="A85" s="236"/>
      <c r="B85" s="177"/>
      <c r="C85" s="177">
        <v>12</v>
      </c>
      <c r="D85" s="264">
        <f t="shared" si="0"/>
        <v>31</v>
      </c>
      <c r="E85" s="265">
        <f t="shared" si="2"/>
        <v>42339</v>
      </c>
      <c r="F85" s="265">
        <f t="shared" si="1"/>
        <v>42369</v>
      </c>
      <c r="G85" s="237"/>
      <c r="H85" s="357"/>
      <c r="I85" s="358"/>
      <c r="J85" s="358"/>
      <c r="K85" s="358"/>
      <c r="L85" s="358"/>
      <c r="M85" s="358"/>
      <c r="N85" s="359"/>
    </row>
    <row r="86" spans="1:14" ht="13.5" customHeight="1" thickBot="1" x14ac:dyDescent="0.25">
      <c r="A86" s="239"/>
      <c r="B86" s="240"/>
      <c r="C86" s="240"/>
      <c r="D86" s="266"/>
      <c r="E86" s="267"/>
      <c r="F86" s="267"/>
      <c r="G86" s="242"/>
      <c r="H86" s="360"/>
      <c r="I86" s="361"/>
      <c r="J86" s="361"/>
      <c r="K86" s="361"/>
      <c r="L86" s="361"/>
      <c r="M86" s="361"/>
      <c r="N86" s="362"/>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54" t="s">
        <v>171</v>
      </c>
      <c r="M88" s="355"/>
      <c r="N88" s="356"/>
    </row>
    <row r="89" spans="1:14" ht="12.75" customHeight="1" x14ac:dyDescent="0.2">
      <c r="A89" s="379" t="s">
        <v>0</v>
      </c>
      <c r="B89" s="380"/>
      <c r="C89" s="380"/>
      <c r="D89" s="380"/>
      <c r="E89" s="380"/>
      <c r="F89" s="380"/>
      <c r="G89" s="380"/>
      <c r="H89" s="380"/>
      <c r="I89" s="380"/>
      <c r="J89" s="380"/>
      <c r="K89" s="381"/>
      <c r="L89" s="357"/>
      <c r="M89" s="358"/>
      <c r="N89" s="359"/>
    </row>
    <row r="90" spans="1:14" ht="15" customHeight="1" x14ac:dyDescent="0.2">
      <c r="A90" s="382" t="s">
        <v>190</v>
      </c>
      <c r="B90" s="383"/>
      <c r="C90" s="383"/>
      <c r="D90" s="383"/>
      <c r="E90" s="383"/>
      <c r="F90" s="383"/>
      <c r="G90" s="383"/>
      <c r="H90" s="383"/>
      <c r="I90" s="383"/>
      <c r="J90" s="383"/>
      <c r="K90" s="386"/>
      <c r="L90" s="357"/>
      <c r="M90" s="358"/>
      <c r="N90" s="359"/>
    </row>
    <row r="91" spans="1:14" ht="12.75" customHeight="1" x14ac:dyDescent="0.2">
      <c r="A91" s="382"/>
      <c r="B91" s="383"/>
      <c r="C91" s="383"/>
      <c r="D91" s="383"/>
      <c r="E91" s="383"/>
      <c r="F91" s="383"/>
      <c r="G91" s="383"/>
      <c r="H91" s="383"/>
      <c r="I91" s="383"/>
      <c r="J91" s="383"/>
      <c r="K91" s="386"/>
      <c r="L91" s="357"/>
      <c r="M91" s="358"/>
      <c r="N91" s="359"/>
    </row>
    <row r="92" spans="1:14" ht="12.75" customHeight="1" x14ac:dyDescent="0.2">
      <c r="A92" s="382"/>
      <c r="B92" s="383"/>
      <c r="C92" s="383"/>
      <c r="D92" s="383"/>
      <c r="E92" s="383"/>
      <c r="F92" s="383"/>
      <c r="G92" s="383"/>
      <c r="H92" s="383"/>
      <c r="I92" s="383"/>
      <c r="J92" s="383"/>
      <c r="K92" s="386"/>
      <c r="L92" s="357"/>
      <c r="M92" s="358"/>
      <c r="N92" s="359"/>
    </row>
    <row r="93" spans="1:14" ht="12.75" customHeight="1" x14ac:dyDescent="0.2">
      <c r="A93" s="382"/>
      <c r="B93" s="383"/>
      <c r="C93" s="383"/>
      <c r="D93" s="383"/>
      <c r="E93" s="383"/>
      <c r="F93" s="383"/>
      <c r="G93" s="383"/>
      <c r="H93" s="383"/>
      <c r="I93" s="383"/>
      <c r="J93" s="383"/>
      <c r="K93" s="386"/>
      <c r="L93" s="357"/>
      <c r="M93" s="358"/>
      <c r="N93" s="359"/>
    </row>
    <row r="94" spans="1:14" ht="12.75" customHeight="1" x14ac:dyDescent="0.2">
      <c r="A94" s="382" t="str">
        <f>CONCATENATE("1. ",J94," , hierna te noemen “werkgever”")</f>
        <v>1. Het Schoolbestuur , hierna te noemen “werkgever”</v>
      </c>
      <c r="B94" s="383"/>
      <c r="C94" s="383"/>
      <c r="D94" s="383"/>
      <c r="E94" s="383"/>
      <c r="F94" s="383"/>
      <c r="G94" s="383"/>
      <c r="H94" s="383"/>
      <c r="I94" s="383"/>
      <c r="J94" s="155" t="str">
        <f>VLOOKUP(Cafetariasysteem!K2,tabellen!A14:B20,2,FALSE)</f>
        <v>Het Schoolbestuur</v>
      </c>
      <c r="K94" s="277"/>
      <c r="L94" s="357"/>
      <c r="M94" s="358"/>
      <c r="N94" s="359"/>
    </row>
    <row r="95" spans="1:14" ht="12.75" customHeight="1" x14ac:dyDescent="0.2">
      <c r="A95" s="384"/>
      <c r="B95" s="385"/>
      <c r="C95" s="385"/>
      <c r="D95" s="385"/>
      <c r="E95" s="385"/>
      <c r="F95" s="385"/>
      <c r="G95" s="385"/>
      <c r="H95" s="385"/>
      <c r="I95" s="385"/>
      <c r="J95" s="153"/>
      <c r="K95" s="278"/>
      <c r="L95" s="357"/>
      <c r="M95" s="358"/>
      <c r="N95" s="359"/>
    </row>
    <row r="96" spans="1:14" ht="12.75" customHeight="1" x14ac:dyDescent="0.2">
      <c r="A96" s="279"/>
      <c r="B96" s="280"/>
      <c r="C96" s="280"/>
      <c r="D96" s="280"/>
      <c r="E96" s="280"/>
      <c r="F96" s="280"/>
      <c r="G96" s="280"/>
      <c r="H96" s="280"/>
      <c r="I96" s="280"/>
      <c r="J96" s="280"/>
      <c r="K96" s="281"/>
      <c r="L96" s="357"/>
      <c r="M96" s="358"/>
      <c r="N96" s="359"/>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57"/>
      <c r="M97" s="358"/>
      <c r="N97" s="359"/>
    </row>
    <row r="98" spans="1:14" ht="12.75" customHeight="1" x14ac:dyDescent="0.2">
      <c r="A98" s="282"/>
      <c r="B98" s="140"/>
      <c r="C98" s="140"/>
      <c r="D98" s="140"/>
      <c r="E98" s="140"/>
      <c r="F98" s="140"/>
      <c r="G98" s="140"/>
      <c r="H98" s="140"/>
      <c r="I98" s="140"/>
      <c r="J98" s="140"/>
      <c r="K98" s="283"/>
      <c r="L98" s="357"/>
      <c r="M98" s="358"/>
      <c r="N98" s="359"/>
    </row>
    <row r="99" spans="1:14" ht="12.75" customHeight="1" x14ac:dyDescent="0.2">
      <c r="A99" s="284"/>
      <c r="B99" s="285"/>
      <c r="C99" s="285"/>
      <c r="D99" s="285"/>
      <c r="E99" s="285"/>
      <c r="F99" s="285"/>
      <c r="G99" s="285"/>
      <c r="H99" s="285"/>
      <c r="I99" s="285"/>
      <c r="J99" s="285"/>
      <c r="K99" s="286"/>
      <c r="L99" s="357"/>
      <c r="M99" s="358"/>
      <c r="N99" s="359"/>
    </row>
    <row r="100" spans="1:14" ht="11.25" customHeight="1" x14ac:dyDescent="0.2">
      <c r="A100" s="382" t="s">
        <v>4</v>
      </c>
      <c r="B100" s="383"/>
      <c r="C100" s="383"/>
      <c r="D100" s="383"/>
      <c r="E100" s="383"/>
      <c r="F100" s="383"/>
      <c r="G100" s="383"/>
      <c r="H100" s="383"/>
      <c r="I100" s="383"/>
      <c r="J100" s="383"/>
      <c r="K100" s="386"/>
      <c r="L100" s="357"/>
      <c r="M100" s="358"/>
      <c r="N100" s="359"/>
    </row>
    <row r="101" spans="1:14" ht="12.75" customHeight="1" x14ac:dyDescent="0.2">
      <c r="A101" s="382"/>
      <c r="B101" s="383"/>
      <c r="C101" s="383"/>
      <c r="D101" s="383"/>
      <c r="E101" s="383"/>
      <c r="F101" s="383"/>
      <c r="G101" s="383"/>
      <c r="H101" s="383"/>
      <c r="I101" s="383"/>
      <c r="J101" s="383"/>
      <c r="K101" s="386"/>
      <c r="L101" s="357"/>
      <c r="M101" s="358"/>
      <c r="N101" s="359"/>
    </row>
    <row r="102" spans="1:14" ht="12.75" customHeight="1" x14ac:dyDescent="0.2">
      <c r="A102" s="382"/>
      <c r="B102" s="383"/>
      <c r="C102" s="383"/>
      <c r="D102" s="383"/>
      <c r="E102" s="383"/>
      <c r="F102" s="383"/>
      <c r="G102" s="383"/>
      <c r="H102" s="383"/>
      <c r="I102" s="383"/>
      <c r="J102" s="383"/>
      <c r="K102" s="386"/>
      <c r="L102" s="357"/>
      <c r="M102" s="358"/>
      <c r="N102" s="359"/>
    </row>
    <row r="103" spans="1:14" ht="12.75" customHeight="1" x14ac:dyDescent="0.2">
      <c r="A103" s="382"/>
      <c r="B103" s="383"/>
      <c r="C103" s="383"/>
      <c r="D103" s="383"/>
      <c r="E103" s="383"/>
      <c r="F103" s="383"/>
      <c r="G103" s="383"/>
      <c r="H103" s="383"/>
      <c r="I103" s="383"/>
      <c r="J103" s="383"/>
      <c r="K103" s="386"/>
      <c r="L103" s="357"/>
      <c r="M103" s="358"/>
      <c r="N103" s="359"/>
    </row>
    <row r="104" spans="1:14" ht="12.75" customHeight="1" x14ac:dyDescent="0.2">
      <c r="A104" s="382"/>
      <c r="B104" s="383"/>
      <c r="C104" s="383"/>
      <c r="D104" s="383"/>
      <c r="E104" s="383"/>
      <c r="F104" s="383"/>
      <c r="G104" s="383"/>
      <c r="H104" s="383"/>
      <c r="I104" s="383"/>
      <c r="J104" s="383"/>
      <c r="K104" s="386"/>
      <c r="L104" s="357"/>
      <c r="M104" s="358"/>
      <c r="N104" s="359"/>
    </row>
    <row r="105" spans="1:14" ht="12.75" customHeight="1" x14ac:dyDescent="0.2">
      <c r="A105" s="382"/>
      <c r="B105" s="383"/>
      <c r="C105" s="383"/>
      <c r="D105" s="383"/>
      <c r="E105" s="383"/>
      <c r="F105" s="383"/>
      <c r="G105" s="383"/>
      <c r="H105" s="383"/>
      <c r="I105" s="383"/>
      <c r="J105" s="383"/>
      <c r="K105" s="386"/>
      <c r="L105" s="357"/>
      <c r="M105" s="358"/>
      <c r="N105" s="359"/>
    </row>
    <row r="106" spans="1:14" ht="12.75" customHeight="1" x14ac:dyDescent="0.2">
      <c r="A106" s="382"/>
      <c r="B106" s="383"/>
      <c r="C106" s="383"/>
      <c r="D106" s="383"/>
      <c r="E106" s="383"/>
      <c r="F106" s="383"/>
      <c r="G106" s="383"/>
      <c r="H106" s="383"/>
      <c r="I106" s="383"/>
      <c r="J106" s="383"/>
      <c r="K106" s="386"/>
      <c r="L106" s="357"/>
      <c r="M106" s="358"/>
      <c r="N106" s="359"/>
    </row>
    <row r="107" spans="1:14" ht="12.75" customHeight="1" x14ac:dyDescent="0.2">
      <c r="A107" s="382"/>
      <c r="B107" s="383"/>
      <c r="C107" s="383"/>
      <c r="D107" s="383"/>
      <c r="E107" s="383"/>
      <c r="F107" s="383"/>
      <c r="G107" s="383"/>
      <c r="H107" s="383"/>
      <c r="I107" s="383"/>
      <c r="J107" s="383"/>
      <c r="K107" s="386"/>
      <c r="L107" s="357"/>
      <c r="M107" s="358"/>
      <c r="N107" s="359"/>
    </row>
    <row r="108" spans="1:14" ht="12.75" customHeight="1" x14ac:dyDescent="0.2">
      <c r="A108" s="382"/>
      <c r="B108" s="383"/>
      <c r="C108" s="383"/>
      <c r="D108" s="383"/>
      <c r="E108" s="383"/>
      <c r="F108" s="383"/>
      <c r="G108" s="383"/>
      <c r="H108" s="383"/>
      <c r="I108" s="383"/>
      <c r="J108" s="383"/>
      <c r="K108" s="386"/>
      <c r="L108" s="357"/>
      <c r="M108" s="358"/>
      <c r="N108" s="359"/>
    </row>
    <row r="109" spans="1:14" ht="12.75" customHeight="1" x14ac:dyDescent="0.2">
      <c r="A109" s="382"/>
      <c r="B109" s="383"/>
      <c r="C109" s="383"/>
      <c r="D109" s="383"/>
      <c r="E109" s="383"/>
      <c r="F109" s="383"/>
      <c r="G109" s="383"/>
      <c r="H109" s="383"/>
      <c r="I109" s="383"/>
      <c r="J109" s="383"/>
      <c r="K109" s="386"/>
      <c r="L109" s="357"/>
      <c r="M109" s="358"/>
      <c r="N109" s="359"/>
    </row>
    <row r="110" spans="1:14" ht="12.75" customHeight="1" x14ac:dyDescent="0.2">
      <c r="A110" s="382"/>
      <c r="B110" s="383"/>
      <c r="C110" s="383"/>
      <c r="D110" s="383"/>
      <c r="E110" s="383"/>
      <c r="F110" s="383"/>
      <c r="G110" s="383"/>
      <c r="H110" s="383"/>
      <c r="I110" s="383"/>
      <c r="J110" s="383"/>
      <c r="K110" s="386"/>
      <c r="L110" s="357"/>
      <c r="M110" s="358"/>
      <c r="N110" s="359"/>
    </row>
    <row r="111" spans="1:14" ht="12.75" customHeight="1" x14ac:dyDescent="0.2">
      <c r="A111" s="382"/>
      <c r="B111" s="383"/>
      <c r="C111" s="383"/>
      <c r="D111" s="383"/>
      <c r="E111" s="383"/>
      <c r="F111" s="383"/>
      <c r="G111" s="383"/>
      <c r="H111" s="383"/>
      <c r="I111" s="383"/>
      <c r="J111" s="383"/>
      <c r="K111" s="386"/>
      <c r="L111" s="357"/>
      <c r="M111" s="358"/>
      <c r="N111" s="359"/>
    </row>
    <row r="112" spans="1:14" ht="12.75" customHeight="1" x14ac:dyDescent="0.2">
      <c r="A112" s="382"/>
      <c r="B112" s="383"/>
      <c r="C112" s="383"/>
      <c r="D112" s="383"/>
      <c r="E112" s="383"/>
      <c r="F112" s="383"/>
      <c r="G112" s="383"/>
      <c r="H112" s="383"/>
      <c r="I112" s="383"/>
      <c r="J112" s="383"/>
      <c r="K112" s="386"/>
      <c r="L112" s="357"/>
      <c r="M112" s="358"/>
      <c r="N112" s="359"/>
    </row>
    <row r="113" spans="1:14" ht="12.75" customHeight="1" x14ac:dyDescent="0.2">
      <c r="A113" s="382"/>
      <c r="B113" s="383"/>
      <c r="C113" s="383"/>
      <c r="D113" s="383"/>
      <c r="E113" s="383"/>
      <c r="F113" s="383"/>
      <c r="G113" s="383"/>
      <c r="H113" s="383"/>
      <c r="I113" s="383"/>
      <c r="J113" s="383"/>
      <c r="K113" s="386"/>
      <c r="L113" s="357"/>
      <c r="M113" s="358"/>
      <c r="N113" s="359"/>
    </row>
    <row r="114" spans="1:14" ht="12.75" customHeight="1" x14ac:dyDescent="0.2">
      <c r="A114" s="382"/>
      <c r="B114" s="383"/>
      <c r="C114" s="383"/>
      <c r="D114" s="383"/>
      <c r="E114" s="383"/>
      <c r="F114" s="383"/>
      <c r="G114" s="383"/>
      <c r="H114" s="383"/>
      <c r="I114" s="383"/>
      <c r="J114" s="383"/>
      <c r="K114" s="386"/>
      <c r="L114" s="357"/>
      <c r="M114" s="358"/>
      <c r="N114" s="359"/>
    </row>
    <row r="115" spans="1:14" ht="12.75" customHeight="1" x14ac:dyDescent="0.2">
      <c r="A115" s="382"/>
      <c r="B115" s="383"/>
      <c r="C115" s="383"/>
      <c r="D115" s="383"/>
      <c r="E115" s="383"/>
      <c r="F115" s="383"/>
      <c r="G115" s="383"/>
      <c r="H115" s="383"/>
      <c r="I115" s="383"/>
      <c r="J115" s="383"/>
      <c r="K115" s="386"/>
      <c r="L115" s="357"/>
      <c r="M115" s="358"/>
      <c r="N115" s="359"/>
    </row>
    <row r="116" spans="1:14" ht="12.75" customHeight="1" x14ac:dyDescent="0.2">
      <c r="A116" s="382"/>
      <c r="B116" s="383"/>
      <c r="C116" s="383"/>
      <c r="D116" s="383"/>
      <c r="E116" s="383"/>
      <c r="F116" s="383"/>
      <c r="G116" s="383"/>
      <c r="H116" s="383"/>
      <c r="I116" s="383"/>
      <c r="J116" s="383"/>
      <c r="K116" s="386"/>
      <c r="L116" s="357"/>
      <c r="M116" s="358"/>
      <c r="N116" s="359"/>
    </row>
    <row r="117" spans="1:14" ht="12.75" customHeight="1" x14ac:dyDescent="0.2">
      <c r="A117" s="382"/>
      <c r="B117" s="383"/>
      <c r="C117" s="383"/>
      <c r="D117" s="383"/>
      <c r="E117" s="383"/>
      <c r="F117" s="383"/>
      <c r="G117" s="383"/>
      <c r="H117" s="383"/>
      <c r="I117" s="383"/>
      <c r="J117" s="383"/>
      <c r="K117" s="386"/>
      <c r="L117" s="357"/>
      <c r="M117" s="358"/>
      <c r="N117" s="359"/>
    </row>
    <row r="118" spans="1:14" ht="12.75" customHeight="1" x14ac:dyDescent="0.2">
      <c r="A118" s="382"/>
      <c r="B118" s="383"/>
      <c r="C118" s="383"/>
      <c r="D118" s="383"/>
      <c r="E118" s="383"/>
      <c r="F118" s="383"/>
      <c r="G118" s="383"/>
      <c r="H118" s="383"/>
      <c r="I118" s="383"/>
      <c r="J118" s="383"/>
      <c r="K118" s="386"/>
      <c r="L118" s="357"/>
      <c r="M118" s="358"/>
      <c r="N118" s="359"/>
    </row>
    <row r="119" spans="1:14" ht="12.75" customHeight="1" x14ac:dyDescent="0.2">
      <c r="A119" s="382"/>
      <c r="B119" s="383"/>
      <c r="C119" s="383"/>
      <c r="D119" s="383"/>
      <c r="E119" s="383"/>
      <c r="F119" s="383"/>
      <c r="G119" s="383"/>
      <c r="H119" s="383"/>
      <c r="I119" s="383"/>
      <c r="J119" s="383"/>
      <c r="K119" s="386"/>
      <c r="L119" s="357"/>
      <c r="M119" s="358"/>
      <c r="N119" s="359"/>
    </row>
    <row r="120" spans="1:14" ht="12.75" customHeight="1" x14ac:dyDescent="0.2">
      <c r="A120" s="382"/>
      <c r="B120" s="383"/>
      <c r="C120" s="383"/>
      <c r="D120" s="383"/>
      <c r="E120" s="383"/>
      <c r="F120" s="383"/>
      <c r="G120" s="383"/>
      <c r="H120" s="383"/>
      <c r="I120" s="383"/>
      <c r="J120" s="383"/>
      <c r="K120" s="386"/>
      <c r="L120" s="357"/>
      <c r="M120" s="358"/>
      <c r="N120" s="359"/>
    </row>
    <row r="121" spans="1:14" ht="12.75" customHeight="1" x14ac:dyDescent="0.2">
      <c r="A121" s="382"/>
      <c r="B121" s="383"/>
      <c r="C121" s="383"/>
      <c r="D121" s="383"/>
      <c r="E121" s="383"/>
      <c r="F121" s="383"/>
      <c r="G121" s="383"/>
      <c r="H121" s="383"/>
      <c r="I121" s="383"/>
      <c r="J121" s="383"/>
      <c r="K121" s="386"/>
      <c r="L121" s="357"/>
      <c r="M121" s="358"/>
      <c r="N121" s="359"/>
    </row>
    <row r="122" spans="1:14" ht="12.75" customHeight="1" x14ac:dyDescent="0.2">
      <c r="A122" s="382"/>
      <c r="B122" s="383"/>
      <c r="C122" s="383"/>
      <c r="D122" s="383"/>
      <c r="E122" s="383"/>
      <c r="F122" s="383"/>
      <c r="G122" s="383"/>
      <c r="H122" s="383"/>
      <c r="I122" s="383"/>
      <c r="J122" s="383"/>
      <c r="K122" s="386"/>
      <c r="L122" s="357"/>
      <c r="M122" s="358"/>
      <c r="N122" s="359"/>
    </row>
    <row r="123" spans="1:14" ht="12.75" customHeight="1" x14ac:dyDescent="0.2">
      <c r="A123" s="382"/>
      <c r="B123" s="383"/>
      <c r="C123" s="383"/>
      <c r="D123" s="383"/>
      <c r="E123" s="383"/>
      <c r="F123" s="383"/>
      <c r="G123" s="383"/>
      <c r="H123" s="383"/>
      <c r="I123" s="383"/>
      <c r="J123" s="383"/>
      <c r="K123" s="386"/>
      <c r="L123" s="357"/>
      <c r="M123" s="358"/>
      <c r="N123" s="359"/>
    </row>
    <row r="124" spans="1:14" ht="12.75" customHeight="1" x14ac:dyDescent="0.2">
      <c r="A124" s="382"/>
      <c r="B124" s="383"/>
      <c r="C124" s="383"/>
      <c r="D124" s="383"/>
      <c r="E124" s="383"/>
      <c r="F124" s="383"/>
      <c r="G124" s="383"/>
      <c r="H124" s="383"/>
      <c r="I124" s="383"/>
      <c r="J124" s="383"/>
      <c r="K124" s="386"/>
      <c r="L124" s="357"/>
      <c r="M124" s="358"/>
      <c r="N124" s="359"/>
    </row>
    <row r="125" spans="1:14" ht="12.75" customHeight="1" x14ac:dyDescent="0.2">
      <c r="A125" s="382"/>
      <c r="B125" s="383"/>
      <c r="C125" s="383"/>
      <c r="D125" s="383"/>
      <c r="E125" s="383"/>
      <c r="F125" s="383"/>
      <c r="G125" s="383"/>
      <c r="H125" s="383"/>
      <c r="I125" s="383"/>
      <c r="J125" s="383"/>
      <c r="K125" s="386"/>
      <c r="L125" s="357"/>
      <c r="M125" s="358"/>
      <c r="N125" s="359"/>
    </row>
    <row r="126" spans="1:14" ht="12.75" customHeight="1" x14ac:dyDescent="0.2">
      <c r="A126" s="382"/>
      <c r="B126" s="383"/>
      <c r="C126" s="383"/>
      <c r="D126" s="383"/>
      <c r="E126" s="383"/>
      <c r="F126" s="383"/>
      <c r="G126" s="383"/>
      <c r="H126" s="383"/>
      <c r="I126" s="383"/>
      <c r="J126" s="383"/>
      <c r="K126" s="386"/>
      <c r="L126" s="357"/>
      <c r="M126" s="358"/>
      <c r="N126" s="359"/>
    </row>
    <row r="127" spans="1:14" ht="12.75" customHeight="1" x14ac:dyDescent="0.2">
      <c r="A127" s="382"/>
      <c r="B127" s="383"/>
      <c r="C127" s="383"/>
      <c r="D127" s="383"/>
      <c r="E127" s="383"/>
      <c r="F127" s="383"/>
      <c r="G127" s="383"/>
      <c r="H127" s="383"/>
      <c r="I127" s="383"/>
      <c r="J127" s="383"/>
      <c r="K127" s="386"/>
      <c r="L127" s="357"/>
      <c r="M127" s="358"/>
      <c r="N127" s="359"/>
    </row>
    <row r="128" spans="1:14" ht="12.75" customHeight="1" x14ac:dyDescent="0.2">
      <c r="A128" s="382"/>
      <c r="B128" s="383"/>
      <c r="C128" s="383"/>
      <c r="D128" s="383"/>
      <c r="E128" s="383"/>
      <c r="F128" s="383"/>
      <c r="G128" s="383"/>
      <c r="H128" s="383"/>
      <c r="I128" s="383"/>
      <c r="J128" s="383"/>
      <c r="K128" s="386"/>
      <c r="L128" s="357"/>
      <c r="M128" s="358"/>
      <c r="N128" s="359"/>
    </row>
    <row r="129" spans="1:14" ht="12.75" customHeight="1" x14ac:dyDescent="0.2">
      <c r="A129" s="382"/>
      <c r="B129" s="383"/>
      <c r="C129" s="383"/>
      <c r="D129" s="383"/>
      <c r="E129" s="383"/>
      <c r="F129" s="383"/>
      <c r="G129" s="383"/>
      <c r="H129" s="383"/>
      <c r="I129" s="383"/>
      <c r="J129" s="383"/>
      <c r="K129" s="386"/>
      <c r="L129" s="357"/>
      <c r="M129" s="358"/>
      <c r="N129" s="359"/>
    </row>
    <row r="130" spans="1:14" ht="12.75" customHeight="1" x14ac:dyDescent="0.2">
      <c r="A130" s="382"/>
      <c r="B130" s="383"/>
      <c r="C130" s="383"/>
      <c r="D130" s="383"/>
      <c r="E130" s="383"/>
      <c r="F130" s="383"/>
      <c r="G130" s="383"/>
      <c r="H130" s="383"/>
      <c r="I130" s="383"/>
      <c r="J130" s="383"/>
      <c r="K130" s="386"/>
      <c r="L130" s="357"/>
      <c r="M130" s="358"/>
      <c r="N130" s="359"/>
    </row>
    <row r="131" spans="1:14" ht="12.75" customHeight="1" x14ac:dyDescent="0.2">
      <c r="A131" s="382"/>
      <c r="B131" s="383"/>
      <c r="C131" s="383"/>
      <c r="D131" s="383"/>
      <c r="E131" s="383"/>
      <c r="F131" s="383"/>
      <c r="G131" s="383"/>
      <c r="H131" s="383"/>
      <c r="I131" s="383"/>
      <c r="J131" s="383"/>
      <c r="K131" s="386"/>
      <c r="L131" s="357"/>
      <c r="M131" s="358"/>
      <c r="N131" s="359"/>
    </row>
    <row r="132" spans="1:14" ht="12.75" customHeight="1" x14ac:dyDescent="0.2">
      <c r="A132" s="382"/>
      <c r="B132" s="383"/>
      <c r="C132" s="383"/>
      <c r="D132" s="383"/>
      <c r="E132" s="383"/>
      <c r="F132" s="383"/>
      <c r="G132" s="383"/>
      <c r="H132" s="383"/>
      <c r="I132" s="383"/>
      <c r="J132" s="383"/>
      <c r="K132" s="386"/>
      <c r="L132" s="357"/>
      <c r="M132" s="358"/>
      <c r="N132" s="359"/>
    </row>
    <row r="133" spans="1:14" ht="12.75" customHeight="1" x14ac:dyDescent="0.2">
      <c r="A133" s="382"/>
      <c r="B133" s="383"/>
      <c r="C133" s="383"/>
      <c r="D133" s="383"/>
      <c r="E133" s="383"/>
      <c r="F133" s="383"/>
      <c r="G133" s="383"/>
      <c r="H133" s="383"/>
      <c r="I133" s="383"/>
      <c r="J133" s="383"/>
      <c r="K133" s="386"/>
      <c r="L133" s="357"/>
      <c r="M133" s="358"/>
      <c r="N133" s="359"/>
    </row>
    <row r="134" spans="1:14" ht="12.75" customHeight="1" x14ac:dyDescent="0.2">
      <c r="A134" s="382"/>
      <c r="B134" s="383"/>
      <c r="C134" s="383"/>
      <c r="D134" s="383"/>
      <c r="E134" s="383"/>
      <c r="F134" s="383"/>
      <c r="G134" s="383"/>
      <c r="H134" s="383"/>
      <c r="I134" s="383"/>
      <c r="J134" s="383"/>
      <c r="K134" s="386"/>
      <c r="L134" s="357"/>
      <c r="M134" s="358"/>
      <c r="N134" s="359"/>
    </row>
    <row r="135" spans="1:14" ht="12.75" customHeight="1" x14ac:dyDescent="0.2">
      <c r="A135" s="382"/>
      <c r="B135" s="383"/>
      <c r="C135" s="383"/>
      <c r="D135" s="383"/>
      <c r="E135" s="383"/>
      <c r="F135" s="383"/>
      <c r="G135" s="383"/>
      <c r="H135" s="383"/>
      <c r="I135" s="383"/>
      <c r="J135" s="383"/>
      <c r="K135" s="386"/>
      <c r="L135" s="357"/>
      <c r="M135" s="358"/>
      <c r="N135" s="359"/>
    </row>
    <row r="136" spans="1:14" ht="12.75" customHeight="1" x14ac:dyDescent="0.2">
      <c r="A136" s="382"/>
      <c r="B136" s="383"/>
      <c r="C136" s="383"/>
      <c r="D136" s="383"/>
      <c r="E136" s="383"/>
      <c r="F136" s="383"/>
      <c r="G136" s="383"/>
      <c r="H136" s="383"/>
      <c r="I136" s="383"/>
      <c r="J136" s="383"/>
      <c r="K136" s="386"/>
      <c r="L136" s="357"/>
      <c r="M136" s="358"/>
      <c r="N136" s="359"/>
    </row>
    <row r="137" spans="1:14" ht="12.75" customHeight="1" x14ac:dyDescent="0.2">
      <c r="A137" s="382"/>
      <c r="B137" s="383"/>
      <c r="C137" s="383"/>
      <c r="D137" s="383"/>
      <c r="E137" s="383"/>
      <c r="F137" s="383"/>
      <c r="G137" s="383"/>
      <c r="H137" s="383"/>
      <c r="I137" s="383"/>
      <c r="J137" s="383"/>
      <c r="K137" s="386"/>
      <c r="L137" s="357"/>
      <c r="M137" s="358"/>
      <c r="N137" s="359"/>
    </row>
    <row r="138" spans="1:14" ht="12.75" customHeight="1" x14ac:dyDescent="0.2">
      <c r="A138" s="382"/>
      <c r="B138" s="383"/>
      <c r="C138" s="383"/>
      <c r="D138" s="383"/>
      <c r="E138" s="383"/>
      <c r="F138" s="383"/>
      <c r="G138" s="383"/>
      <c r="H138" s="383"/>
      <c r="I138" s="383"/>
      <c r="J138" s="383"/>
      <c r="K138" s="386"/>
      <c r="L138" s="357"/>
      <c r="M138" s="358"/>
      <c r="N138" s="359"/>
    </row>
    <row r="139" spans="1:14" ht="12.75" customHeight="1" x14ac:dyDescent="0.2">
      <c r="A139" s="382"/>
      <c r="B139" s="383"/>
      <c r="C139" s="383"/>
      <c r="D139" s="383"/>
      <c r="E139" s="383"/>
      <c r="F139" s="383"/>
      <c r="G139" s="383"/>
      <c r="H139" s="383"/>
      <c r="I139" s="383"/>
      <c r="J139" s="383"/>
      <c r="K139" s="386"/>
      <c r="L139" s="357"/>
      <c r="M139" s="358"/>
      <c r="N139" s="359"/>
    </row>
    <row r="140" spans="1:14" ht="12.75" customHeight="1" x14ac:dyDescent="0.2">
      <c r="A140" s="382"/>
      <c r="B140" s="383"/>
      <c r="C140" s="383"/>
      <c r="D140" s="383"/>
      <c r="E140" s="383"/>
      <c r="F140" s="383"/>
      <c r="G140" s="383"/>
      <c r="H140" s="383"/>
      <c r="I140" s="383"/>
      <c r="J140" s="383"/>
      <c r="K140" s="386"/>
      <c r="L140" s="357"/>
      <c r="M140" s="358"/>
      <c r="N140" s="359"/>
    </row>
    <row r="141" spans="1:14" ht="12.75" customHeight="1" x14ac:dyDescent="0.2">
      <c r="A141" s="382"/>
      <c r="B141" s="383"/>
      <c r="C141" s="383"/>
      <c r="D141" s="383"/>
      <c r="E141" s="383"/>
      <c r="F141" s="383"/>
      <c r="G141" s="383"/>
      <c r="H141" s="383"/>
      <c r="I141" s="383"/>
      <c r="J141" s="383"/>
      <c r="K141" s="386"/>
      <c r="L141" s="357"/>
      <c r="M141" s="358"/>
      <c r="N141" s="359"/>
    </row>
    <row r="142" spans="1:14" ht="12.75" customHeight="1" x14ac:dyDescent="0.2">
      <c r="A142" s="382"/>
      <c r="B142" s="383"/>
      <c r="C142" s="383"/>
      <c r="D142" s="383"/>
      <c r="E142" s="383"/>
      <c r="F142" s="383"/>
      <c r="G142" s="383"/>
      <c r="H142" s="383"/>
      <c r="I142" s="383"/>
      <c r="J142" s="383"/>
      <c r="K142" s="386"/>
      <c r="L142" s="357"/>
      <c r="M142" s="358"/>
      <c r="N142" s="359"/>
    </row>
    <row r="143" spans="1:14" ht="12.75" customHeight="1" x14ac:dyDescent="0.2">
      <c r="A143" s="382"/>
      <c r="B143" s="383"/>
      <c r="C143" s="383"/>
      <c r="D143" s="383"/>
      <c r="E143" s="383"/>
      <c r="F143" s="383"/>
      <c r="G143" s="383"/>
      <c r="H143" s="383"/>
      <c r="I143" s="383"/>
      <c r="J143" s="383"/>
      <c r="K143" s="386"/>
      <c r="L143" s="357"/>
      <c r="M143" s="358"/>
      <c r="N143" s="359"/>
    </row>
    <row r="144" spans="1:14" ht="12.75" customHeight="1" x14ac:dyDescent="0.2">
      <c r="A144" s="382"/>
      <c r="B144" s="383"/>
      <c r="C144" s="383"/>
      <c r="D144" s="383"/>
      <c r="E144" s="383"/>
      <c r="F144" s="383"/>
      <c r="G144" s="383"/>
      <c r="H144" s="383"/>
      <c r="I144" s="383"/>
      <c r="J144" s="383"/>
      <c r="K144" s="386"/>
      <c r="L144" s="357"/>
      <c r="M144" s="358"/>
      <c r="N144" s="359"/>
    </row>
    <row r="145" spans="1:14" ht="12.75" customHeight="1" x14ac:dyDescent="0.2">
      <c r="A145" s="382"/>
      <c r="B145" s="383"/>
      <c r="C145" s="383"/>
      <c r="D145" s="383"/>
      <c r="E145" s="383"/>
      <c r="F145" s="383"/>
      <c r="G145" s="383"/>
      <c r="H145" s="383"/>
      <c r="I145" s="383"/>
      <c r="J145" s="383"/>
      <c r="K145" s="386"/>
      <c r="L145" s="357"/>
      <c r="M145" s="358"/>
      <c r="N145" s="359"/>
    </row>
    <row r="146" spans="1:14" ht="12.75" customHeight="1" x14ac:dyDescent="0.2">
      <c r="A146" s="382"/>
      <c r="B146" s="383"/>
      <c r="C146" s="383"/>
      <c r="D146" s="383"/>
      <c r="E146" s="383"/>
      <c r="F146" s="383"/>
      <c r="G146" s="383"/>
      <c r="H146" s="383"/>
      <c r="I146" s="383"/>
      <c r="J146" s="383"/>
      <c r="K146" s="386"/>
      <c r="L146" s="357"/>
      <c r="M146" s="358"/>
      <c r="N146" s="359"/>
    </row>
    <row r="147" spans="1:14" ht="12.75" customHeight="1" x14ac:dyDescent="0.2">
      <c r="A147" s="382"/>
      <c r="B147" s="383"/>
      <c r="C147" s="383"/>
      <c r="D147" s="383"/>
      <c r="E147" s="383"/>
      <c r="F147" s="383"/>
      <c r="G147" s="383"/>
      <c r="H147" s="383"/>
      <c r="I147" s="383"/>
      <c r="J147" s="383"/>
      <c r="K147" s="386"/>
      <c r="L147" s="357"/>
      <c r="M147" s="358"/>
      <c r="N147" s="359"/>
    </row>
    <row r="148" spans="1:14" ht="12.75" customHeight="1" x14ac:dyDescent="0.2">
      <c r="A148" s="382"/>
      <c r="B148" s="383"/>
      <c r="C148" s="383"/>
      <c r="D148" s="383"/>
      <c r="E148" s="383"/>
      <c r="F148" s="383"/>
      <c r="G148" s="383"/>
      <c r="H148" s="383"/>
      <c r="I148" s="383"/>
      <c r="J148" s="383"/>
      <c r="K148" s="386"/>
      <c r="L148" s="357"/>
      <c r="M148" s="358"/>
      <c r="N148" s="359"/>
    </row>
    <row r="149" spans="1:14" ht="12.75" customHeight="1" x14ac:dyDescent="0.2">
      <c r="A149" s="382"/>
      <c r="B149" s="383"/>
      <c r="C149" s="383"/>
      <c r="D149" s="383"/>
      <c r="E149" s="383"/>
      <c r="F149" s="383"/>
      <c r="G149" s="383"/>
      <c r="H149" s="383"/>
      <c r="I149" s="383"/>
      <c r="J149" s="383"/>
      <c r="K149" s="386"/>
      <c r="L149" s="357"/>
      <c r="M149" s="358"/>
      <c r="N149" s="359"/>
    </row>
    <row r="150" spans="1:14" ht="12.75" customHeight="1" x14ac:dyDescent="0.2">
      <c r="A150" s="382"/>
      <c r="B150" s="383"/>
      <c r="C150" s="383"/>
      <c r="D150" s="383"/>
      <c r="E150" s="383"/>
      <c r="F150" s="383"/>
      <c r="G150" s="383"/>
      <c r="H150" s="383"/>
      <c r="I150" s="383"/>
      <c r="J150" s="383"/>
      <c r="K150" s="386"/>
      <c r="L150" s="357"/>
      <c r="M150" s="358"/>
      <c r="N150" s="359"/>
    </row>
    <row r="151" spans="1:14" ht="12.75" customHeight="1" x14ac:dyDescent="0.2">
      <c r="A151" s="382"/>
      <c r="B151" s="383"/>
      <c r="C151" s="383"/>
      <c r="D151" s="383"/>
      <c r="E151" s="383"/>
      <c r="F151" s="383"/>
      <c r="G151" s="383"/>
      <c r="H151" s="383"/>
      <c r="I151" s="383"/>
      <c r="J151" s="383"/>
      <c r="K151" s="386"/>
      <c r="L151" s="357"/>
      <c r="M151" s="358"/>
      <c r="N151" s="359"/>
    </row>
    <row r="152" spans="1:14" ht="12.75" customHeight="1" x14ac:dyDescent="0.2">
      <c r="A152" s="382"/>
      <c r="B152" s="383"/>
      <c r="C152" s="383"/>
      <c r="D152" s="383"/>
      <c r="E152" s="383"/>
      <c r="F152" s="383"/>
      <c r="G152" s="383"/>
      <c r="H152" s="383"/>
      <c r="I152" s="383"/>
      <c r="J152" s="383"/>
      <c r="K152" s="386"/>
      <c r="L152" s="357"/>
      <c r="M152" s="358"/>
      <c r="N152" s="359"/>
    </row>
    <row r="153" spans="1:14" ht="12.75" customHeight="1" x14ac:dyDescent="0.2">
      <c r="A153" s="382"/>
      <c r="B153" s="383"/>
      <c r="C153" s="383"/>
      <c r="D153" s="383"/>
      <c r="E153" s="383"/>
      <c r="F153" s="383"/>
      <c r="G153" s="383"/>
      <c r="H153" s="383"/>
      <c r="I153" s="383"/>
      <c r="J153" s="383"/>
      <c r="K153" s="386"/>
      <c r="L153" s="357"/>
      <c r="M153" s="358"/>
      <c r="N153" s="359"/>
    </row>
    <row r="154" spans="1:14" ht="12.75" customHeight="1" x14ac:dyDescent="0.2">
      <c r="A154" s="382"/>
      <c r="B154" s="383"/>
      <c r="C154" s="383"/>
      <c r="D154" s="383"/>
      <c r="E154" s="383"/>
      <c r="F154" s="383"/>
      <c r="G154" s="383"/>
      <c r="H154" s="383"/>
      <c r="I154" s="383"/>
      <c r="J154" s="383"/>
      <c r="K154" s="386"/>
      <c r="L154" s="357"/>
      <c r="M154" s="358"/>
      <c r="N154" s="359"/>
    </row>
    <row r="155" spans="1:14" ht="12.75" customHeight="1" x14ac:dyDescent="0.2">
      <c r="A155" s="382"/>
      <c r="B155" s="383"/>
      <c r="C155" s="383"/>
      <c r="D155" s="383"/>
      <c r="E155" s="383"/>
      <c r="F155" s="383"/>
      <c r="G155" s="383"/>
      <c r="H155" s="383"/>
      <c r="I155" s="383"/>
      <c r="J155" s="383"/>
      <c r="K155" s="386"/>
      <c r="L155" s="357"/>
      <c r="M155" s="358"/>
      <c r="N155" s="359"/>
    </row>
    <row r="156" spans="1:14" ht="12.75" customHeight="1" x14ac:dyDescent="0.2">
      <c r="A156" s="382"/>
      <c r="B156" s="383"/>
      <c r="C156" s="383"/>
      <c r="D156" s="383"/>
      <c r="E156" s="383"/>
      <c r="F156" s="383"/>
      <c r="G156" s="383"/>
      <c r="H156" s="383"/>
      <c r="I156" s="383"/>
      <c r="J156" s="383"/>
      <c r="K156" s="386"/>
      <c r="L156" s="357"/>
      <c r="M156" s="358"/>
      <c r="N156" s="359"/>
    </row>
    <row r="157" spans="1:14" ht="12.75" customHeight="1" x14ac:dyDescent="0.2">
      <c r="A157" s="382"/>
      <c r="B157" s="383"/>
      <c r="C157" s="383"/>
      <c r="D157" s="383"/>
      <c r="E157" s="383"/>
      <c r="F157" s="383"/>
      <c r="G157" s="383"/>
      <c r="H157" s="383"/>
      <c r="I157" s="383"/>
      <c r="J157" s="383"/>
      <c r="K157" s="386"/>
      <c r="L157" s="357"/>
      <c r="M157" s="358"/>
      <c r="N157" s="359"/>
    </row>
    <row r="158" spans="1:14" ht="12.75" customHeight="1" x14ac:dyDescent="0.2">
      <c r="A158" s="382"/>
      <c r="B158" s="383"/>
      <c r="C158" s="383"/>
      <c r="D158" s="383"/>
      <c r="E158" s="383"/>
      <c r="F158" s="383"/>
      <c r="G158" s="383"/>
      <c r="H158" s="383"/>
      <c r="I158" s="383"/>
      <c r="J158" s="383"/>
      <c r="K158" s="386"/>
      <c r="L158" s="357"/>
      <c r="M158" s="358"/>
      <c r="N158" s="359"/>
    </row>
    <row r="159" spans="1:14" ht="12.75" customHeight="1" x14ac:dyDescent="0.2">
      <c r="A159" s="382"/>
      <c r="B159" s="383"/>
      <c r="C159" s="383"/>
      <c r="D159" s="383"/>
      <c r="E159" s="383"/>
      <c r="F159" s="383"/>
      <c r="G159" s="383"/>
      <c r="H159" s="383"/>
      <c r="I159" s="383"/>
      <c r="J159" s="383"/>
      <c r="K159" s="386"/>
      <c r="L159" s="357"/>
      <c r="M159" s="358"/>
      <c r="N159" s="359"/>
    </row>
    <row r="160" spans="1:14" ht="12.75" customHeight="1" x14ac:dyDescent="0.2">
      <c r="A160" s="382"/>
      <c r="B160" s="383"/>
      <c r="C160" s="383"/>
      <c r="D160" s="383"/>
      <c r="E160" s="383"/>
      <c r="F160" s="383"/>
      <c r="G160" s="383"/>
      <c r="H160" s="383"/>
      <c r="I160" s="383"/>
      <c r="J160" s="383"/>
      <c r="K160" s="386"/>
      <c r="L160" s="357"/>
      <c r="M160" s="358"/>
      <c r="N160" s="359"/>
    </row>
    <row r="161" spans="1:14" ht="12.75" customHeight="1" x14ac:dyDescent="0.2">
      <c r="A161" s="382"/>
      <c r="B161" s="383"/>
      <c r="C161" s="383"/>
      <c r="D161" s="383"/>
      <c r="E161" s="383"/>
      <c r="F161" s="383"/>
      <c r="G161" s="383"/>
      <c r="H161" s="383"/>
      <c r="I161" s="383"/>
      <c r="J161" s="383"/>
      <c r="K161" s="386"/>
      <c r="L161" s="357"/>
      <c r="M161" s="358"/>
      <c r="N161" s="359"/>
    </row>
    <row r="162" spans="1:14" ht="12.75" customHeight="1" x14ac:dyDescent="0.2">
      <c r="A162" s="382"/>
      <c r="B162" s="383"/>
      <c r="C162" s="383"/>
      <c r="D162" s="383"/>
      <c r="E162" s="383"/>
      <c r="F162" s="383"/>
      <c r="G162" s="383"/>
      <c r="H162" s="383"/>
      <c r="I162" s="383"/>
      <c r="J162" s="383"/>
      <c r="K162" s="386"/>
      <c r="L162" s="357"/>
      <c r="M162" s="358"/>
      <c r="N162" s="359"/>
    </row>
    <row r="163" spans="1:14" ht="12.75" customHeight="1" x14ac:dyDescent="0.2">
      <c r="A163" s="382"/>
      <c r="B163" s="383"/>
      <c r="C163" s="383"/>
      <c r="D163" s="383"/>
      <c r="E163" s="383"/>
      <c r="F163" s="383"/>
      <c r="G163" s="383"/>
      <c r="H163" s="383"/>
      <c r="I163" s="383"/>
      <c r="J163" s="383"/>
      <c r="K163" s="386"/>
      <c r="L163" s="357"/>
      <c r="M163" s="358"/>
      <c r="N163" s="359"/>
    </row>
    <row r="164" spans="1:14" ht="12.75" customHeight="1" x14ac:dyDescent="0.2">
      <c r="A164" s="382"/>
      <c r="B164" s="383"/>
      <c r="C164" s="383"/>
      <c r="D164" s="383"/>
      <c r="E164" s="383"/>
      <c r="F164" s="383"/>
      <c r="G164" s="383"/>
      <c r="H164" s="383"/>
      <c r="I164" s="383"/>
      <c r="J164" s="383"/>
      <c r="K164" s="386"/>
      <c r="L164" s="357"/>
      <c r="M164" s="358"/>
      <c r="N164" s="359"/>
    </row>
    <row r="165" spans="1:14" ht="12.75" customHeight="1" x14ac:dyDescent="0.2">
      <c r="A165" s="384"/>
      <c r="B165" s="385"/>
      <c r="C165" s="385"/>
      <c r="D165" s="385"/>
      <c r="E165" s="385"/>
      <c r="F165" s="385"/>
      <c r="G165" s="385"/>
      <c r="H165" s="385"/>
      <c r="I165" s="385"/>
      <c r="J165" s="385"/>
      <c r="K165" s="387"/>
      <c r="L165" s="357"/>
      <c r="M165" s="358"/>
      <c r="N165" s="359"/>
    </row>
    <row r="166" spans="1:14" ht="12.75" customHeight="1" x14ac:dyDescent="0.2">
      <c r="A166" s="279"/>
      <c r="B166" s="280"/>
      <c r="C166" s="280"/>
      <c r="D166" s="280"/>
      <c r="E166" s="280"/>
      <c r="F166" s="280"/>
      <c r="G166" s="280"/>
      <c r="H166" s="280"/>
      <c r="I166" s="280"/>
      <c r="J166" s="280"/>
      <c r="K166" s="281"/>
      <c r="L166" s="357"/>
      <c r="M166" s="358"/>
      <c r="N166" s="359"/>
    </row>
    <row r="167" spans="1:14" ht="12.75" customHeight="1" x14ac:dyDescent="0.2">
      <c r="A167" s="287"/>
      <c r="B167" s="177"/>
      <c r="C167" s="177"/>
      <c r="D167" s="177"/>
      <c r="E167" s="177"/>
      <c r="F167" s="177"/>
      <c r="G167" s="177"/>
      <c r="H167" s="177"/>
      <c r="I167" s="177"/>
      <c r="J167" s="177"/>
      <c r="K167" s="249"/>
      <c r="L167" s="357"/>
      <c r="M167" s="358"/>
      <c r="N167" s="359"/>
    </row>
    <row r="168" spans="1:14" ht="12.75" customHeight="1" x14ac:dyDescent="0.2">
      <c r="A168" s="288" t="str">
        <f>CONCATENATE("Aldus is opgemaakt en ondertekend te ",Cafetariasysteem!D57,", ")</f>
        <v xml:space="preserve">Aldus is opgemaakt en ondertekend te , </v>
      </c>
      <c r="B168" s="146"/>
      <c r="C168" s="147"/>
      <c r="D168" s="159" t="s">
        <v>1</v>
      </c>
      <c r="E168" s="378">
        <f ca="1">Cafetariasysteem!K57</f>
        <v>44589</v>
      </c>
      <c r="F168" s="378"/>
      <c r="G168" s="378"/>
      <c r="H168" s="142"/>
      <c r="I168" s="142"/>
      <c r="J168" s="142"/>
      <c r="K168" s="289"/>
      <c r="L168" s="357"/>
      <c r="M168" s="358"/>
      <c r="N168" s="359"/>
    </row>
    <row r="169" spans="1:14" ht="12.75" customHeight="1" x14ac:dyDescent="0.2">
      <c r="A169" s="290"/>
      <c r="B169" s="20"/>
      <c r="C169" s="20"/>
      <c r="D169" s="20"/>
      <c r="E169" s="20"/>
      <c r="F169" s="177"/>
      <c r="G169" s="177"/>
      <c r="H169" s="177"/>
      <c r="I169" s="177"/>
      <c r="J169" s="177"/>
      <c r="K169" s="249"/>
      <c r="L169" s="357"/>
      <c r="M169" s="358"/>
      <c r="N169" s="359"/>
    </row>
    <row r="170" spans="1:14" ht="12.75" customHeight="1" x14ac:dyDescent="0.2">
      <c r="A170" s="290"/>
      <c r="B170" s="20"/>
      <c r="C170" s="20"/>
      <c r="D170" s="20"/>
      <c r="E170" s="20"/>
      <c r="F170" s="177"/>
      <c r="G170" s="177"/>
      <c r="H170" s="177"/>
      <c r="I170" s="177"/>
      <c r="J170" s="177"/>
      <c r="K170" s="249"/>
      <c r="L170" s="357"/>
      <c r="M170" s="358"/>
      <c r="N170" s="359"/>
    </row>
    <row r="171" spans="1:14" ht="23.25" customHeight="1" x14ac:dyDescent="0.2">
      <c r="A171" s="375" t="s">
        <v>2</v>
      </c>
      <c r="B171" s="376"/>
      <c r="C171" s="376"/>
      <c r="D171" s="376"/>
      <c r="E171" s="376"/>
      <c r="F171" s="376"/>
      <c r="G171" s="376"/>
      <c r="H171" s="376"/>
      <c r="I171" s="376"/>
      <c r="J171" s="376"/>
      <c r="K171" s="377"/>
      <c r="L171" s="357"/>
      <c r="M171" s="358"/>
      <c r="N171" s="359"/>
    </row>
    <row r="172" spans="1:14" ht="12.75" customHeight="1" x14ac:dyDescent="0.2">
      <c r="A172" s="291"/>
      <c r="B172" s="292"/>
      <c r="C172" s="292"/>
      <c r="D172" s="292"/>
      <c r="E172" s="292"/>
      <c r="F172" s="292"/>
      <c r="G172" s="292"/>
      <c r="H172" s="292"/>
      <c r="I172" s="292"/>
      <c r="J172" s="292"/>
      <c r="K172" s="293"/>
      <c r="L172" s="357"/>
      <c r="M172" s="358"/>
      <c r="N172" s="359"/>
    </row>
    <row r="173" spans="1:14" ht="12.75" customHeight="1" x14ac:dyDescent="0.2">
      <c r="A173" s="375" t="s">
        <v>3</v>
      </c>
      <c r="B173" s="376"/>
      <c r="C173" s="376"/>
      <c r="D173" s="376"/>
      <c r="E173" s="376"/>
      <c r="F173" s="376"/>
      <c r="G173" s="376"/>
      <c r="H173" s="376"/>
      <c r="I173" s="376"/>
      <c r="J173" s="376"/>
      <c r="K173" s="377"/>
      <c r="L173" s="357"/>
      <c r="M173" s="358"/>
      <c r="N173" s="359"/>
    </row>
    <row r="174" spans="1:14" ht="13.5" customHeight="1" thickBot="1" x14ac:dyDescent="0.25">
      <c r="A174" s="294"/>
      <c r="B174" s="295"/>
      <c r="C174" s="295"/>
      <c r="D174" s="295"/>
      <c r="E174" s="295"/>
      <c r="F174" s="295"/>
      <c r="G174" s="295"/>
      <c r="H174" s="295"/>
      <c r="I174" s="295"/>
      <c r="J174" s="295"/>
      <c r="K174" s="296"/>
      <c r="L174" s="360"/>
      <c r="M174" s="361"/>
      <c r="N174" s="362"/>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396" t="str">
        <f>IF(L2=6,tabellen!B60,"")</f>
        <v/>
      </c>
      <c r="O5" s="396"/>
      <c r="P5" s="396"/>
      <c r="Q5" s="396"/>
    </row>
    <row r="6" spans="1:32" ht="13.5" thickBot="1" x14ac:dyDescent="0.25">
      <c r="B6" s="191"/>
      <c r="C6" s="192"/>
      <c r="D6" s="192"/>
      <c r="E6" s="192"/>
      <c r="F6" s="193"/>
      <c r="G6" s="194" t="s">
        <v>30</v>
      </c>
      <c r="H6" s="193"/>
      <c r="I6" s="193"/>
      <c r="J6" s="193"/>
      <c r="K6" s="193"/>
      <c r="L6" s="195"/>
      <c r="M6" s="24"/>
      <c r="N6" s="396"/>
      <c r="O6" s="396"/>
      <c r="P6" s="396"/>
      <c r="Q6" s="396"/>
    </row>
    <row r="7" spans="1:32" ht="13.5" thickBot="1" x14ac:dyDescent="0.25">
      <c r="B7" s="1"/>
      <c r="C7" s="1"/>
      <c r="D7" s="1"/>
      <c r="E7" s="1"/>
      <c r="F7" s="1"/>
      <c r="G7" s="1"/>
      <c r="H7" s="1"/>
      <c r="I7" s="1"/>
      <c r="J7" s="1"/>
      <c r="K7" s="1"/>
      <c r="L7" s="1"/>
      <c r="M7" s="24"/>
      <c r="N7" s="396"/>
      <c r="O7" s="396"/>
      <c r="P7" s="396"/>
      <c r="Q7" s="396"/>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412" t="str">
        <f>IF(D14="","",IF(K2=1,"Let op! Werkgever selecteren!",""))</f>
        <v/>
      </c>
      <c r="O9" s="412"/>
      <c r="P9" s="412"/>
      <c r="Q9" s="412"/>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412" t="str">
        <f>IF(D14="","",IF(K3=1,"Let op! School selecteren!",""))</f>
        <v>Let op! School selecteren!</v>
      </c>
      <c r="O10" s="412"/>
      <c r="P10" s="412"/>
      <c r="Q10" s="412"/>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411" t="s">
        <v>143</v>
      </c>
      <c r="E14" s="402"/>
      <c r="F14" s="402"/>
      <c r="G14" s="402"/>
      <c r="H14" s="402"/>
      <c r="I14" s="402"/>
      <c r="J14" s="390"/>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413"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411" t="s">
        <v>142</v>
      </c>
      <c r="E16" s="402"/>
      <c r="F16" s="402"/>
      <c r="G16" s="402"/>
      <c r="H16" s="402"/>
      <c r="I16" s="402"/>
      <c r="J16" s="390"/>
      <c r="K16" s="24"/>
      <c r="L16" s="413"/>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414">
        <v>12345</v>
      </c>
      <c r="E18" s="415"/>
      <c r="F18" s="415"/>
      <c r="G18" s="415"/>
      <c r="H18" s="416"/>
      <c r="I18" s="24"/>
      <c r="J18" s="24"/>
      <c r="K18" s="24"/>
      <c r="L18" s="24"/>
      <c r="M18" s="24"/>
      <c r="N18" s="412" t="str">
        <f>IF(D27=0,"",IF(D18=0,"Let op! Vul je medewerkerscode in!",""))</f>
        <v/>
      </c>
      <c r="O18" s="412"/>
      <c r="P18" s="412"/>
      <c r="Q18" s="412"/>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396" t="str">
        <f>IF($L$2=2, tabellen!B61, IF($L$2=5, tabellen!B62, IF($L$2=6, tabellen!B64, IF($L$2=8,tabellen!B62, ""))))</f>
        <v/>
      </c>
      <c r="O22" s="396"/>
      <c r="P22" s="396"/>
      <c r="Q22" s="396"/>
    </row>
    <row r="23" spans="1:32" x14ac:dyDescent="0.2">
      <c r="B23" s="5"/>
      <c r="C23" s="46"/>
      <c r="D23" s="71"/>
      <c r="E23" s="72"/>
      <c r="F23" s="30"/>
      <c r="G23" s="30"/>
      <c r="H23" s="30"/>
      <c r="I23" s="24"/>
      <c r="J23" s="24"/>
      <c r="K23" s="24"/>
      <c r="L23" s="24"/>
      <c r="M23" s="24"/>
      <c r="N23" s="396"/>
      <c r="O23" s="396"/>
      <c r="P23" s="396"/>
      <c r="Q23" s="396"/>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396"/>
      <c r="O24" s="396"/>
      <c r="P24" s="396"/>
      <c r="Q24" s="396"/>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396"/>
      <c r="O25" s="396"/>
      <c r="P25" s="396"/>
      <c r="Q25" s="396"/>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396"/>
      <c r="O26" s="396"/>
      <c r="P26" s="396"/>
      <c r="Q26" s="396"/>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391">
        <v>0</v>
      </c>
      <c r="E27" s="392"/>
      <c r="F27" s="30" t="str">
        <f>IF(L2=6,"per (half) jaar","")</f>
        <v/>
      </c>
      <c r="H27" s="30"/>
      <c r="I27" s="148" t="str">
        <f>IF(L2=6,"(Dit bedrag wordt netto ingehouden op het loon)","")</f>
        <v/>
      </c>
      <c r="J27" s="24"/>
      <c r="L27" s="14"/>
      <c r="M27" s="24"/>
      <c r="N27" s="396"/>
      <c r="O27" s="396"/>
      <c r="P27" s="396"/>
      <c r="Q27" s="396"/>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398" t="str">
        <f>IF(L2=6,"€ 0,00 ","")</f>
        <v/>
      </c>
      <c r="E28" s="399"/>
      <c r="F28" s="30" t="str">
        <f>IF(L2=6,"AF: Netto eigen bijdrage aanvullend fitnessabonnement","")</f>
        <v/>
      </c>
      <c r="G28" s="24"/>
      <c r="H28" s="24"/>
      <c r="I28" s="24"/>
      <c r="J28" s="24"/>
      <c r="K28" s="24"/>
      <c r="L28" s="66"/>
      <c r="M28" s="24"/>
      <c r="N28" s="396" t="str">
        <f>IF(L2=6,tabellen!B63,"")</f>
        <v/>
      </c>
      <c r="O28" s="396"/>
      <c r="P28" s="396"/>
      <c r="Q28" s="396"/>
      <c r="R28" s="14"/>
      <c r="S28" s="14"/>
      <c r="T28" s="14"/>
      <c r="U28" s="14"/>
      <c r="V28" s="14"/>
      <c r="W28" s="14"/>
      <c r="X28" s="14"/>
      <c r="Y28" s="14"/>
      <c r="Z28" s="14"/>
      <c r="AA28" s="14"/>
      <c r="AB28" s="14"/>
      <c r="AC28" s="14"/>
      <c r="AD28" s="14"/>
      <c r="AE28" s="14"/>
      <c r="AF28" s="14"/>
    </row>
    <row r="29" spans="1:32" s="26" customFormat="1" x14ac:dyDescent="0.2">
      <c r="A29" s="14"/>
      <c r="B29" s="25"/>
      <c r="C29" s="156"/>
      <c r="D29" s="395" t="str">
        <f>IF(L2=6,D27-D28,"")</f>
        <v/>
      </c>
      <c r="E29" s="395"/>
      <c r="F29" s="150" t="str">
        <f>IF(L2=6,"Dit bedrag mag je inzetten om fiscaal voordeel te ontvangen","")</f>
        <v/>
      </c>
      <c r="G29" s="24"/>
      <c r="H29" s="24"/>
      <c r="I29" s="24"/>
      <c r="J29" s="24"/>
      <c r="L29" s="66"/>
      <c r="M29" s="24"/>
      <c r="N29" s="396"/>
      <c r="O29" s="396"/>
      <c r="P29" s="396"/>
      <c r="Q29" s="396"/>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396"/>
      <c r="O30" s="396"/>
      <c r="P30" s="396"/>
      <c r="Q30" s="396"/>
      <c r="R30" s="388"/>
      <c r="S30" s="388"/>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396"/>
      <c r="O31" s="396"/>
      <c r="P31" s="396"/>
      <c r="Q31" s="396"/>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393" t="s">
        <v>137</v>
      </c>
      <c r="F33" s="394"/>
      <c r="G33" s="59" t="s">
        <v>12</v>
      </c>
      <c r="H33" s="389">
        <v>0</v>
      </c>
      <c r="I33" s="390"/>
      <c r="J33" s="12" t="str">
        <f>IF(C33="n.v.t.",""," per maand")</f>
        <v/>
      </c>
      <c r="K33" s="13"/>
      <c r="L33" s="171"/>
      <c r="N33" s="396" t="str">
        <f>IF(D27&gt;tabellen!F59, tabellen!B59, "")</f>
        <v/>
      </c>
      <c r="O33" s="396"/>
      <c r="P33" s="396"/>
      <c r="Q33" s="396"/>
    </row>
    <row r="34" spans="1:32" ht="16.5" customHeight="1" x14ac:dyDescent="0.2">
      <c r="B34" s="5"/>
      <c r="C34" s="135" t="str">
        <f>VLOOKUP((VLOOKUP($L$2,tabellen!$C$40:$J$50,4,FALSE)),tabellen!$C$50:$D$55,2,FALSE)</f>
        <v>Eindejaarsuitkering</v>
      </c>
      <c r="D34" s="6"/>
      <c r="E34" s="393" t="s">
        <v>137</v>
      </c>
      <c r="F34" s="394"/>
      <c r="G34" s="59" t="s">
        <v>12</v>
      </c>
      <c r="H34" s="389">
        <v>0</v>
      </c>
      <c r="I34" s="390"/>
      <c r="J34" s="12" t="str">
        <f>IF(C34="n.v.t.",""," per uitkeringsperiode")</f>
        <v xml:space="preserve"> per uitkeringsperiode</v>
      </c>
      <c r="K34" s="13"/>
      <c r="L34" s="171"/>
      <c r="N34" s="396"/>
      <c r="O34" s="396"/>
      <c r="P34" s="396"/>
      <c r="Q34" s="396"/>
    </row>
    <row r="35" spans="1:32" ht="16.5" customHeight="1" x14ac:dyDescent="0.2">
      <c r="B35" s="5"/>
      <c r="C35" s="135" t="str">
        <f>VLOOKUP((VLOOKUP($L$2,tabellen!$C$40:$J$50,5,FALSE)),tabellen!$C$50:$D$55,2,FALSE)</f>
        <v>Eindejaarsuitkering OOP (garantie)</v>
      </c>
      <c r="D35" s="6"/>
      <c r="E35" s="393" t="s">
        <v>137</v>
      </c>
      <c r="F35" s="394"/>
      <c r="G35" s="59" t="s">
        <v>12</v>
      </c>
      <c r="H35" s="389">
        <v>0</v>
      </c>
      <c r="I35" s="390"/>
      <c r="J35" s="12" t="str">
        <f>IF(C35="n.v.t.",""," per uitkeringsperiode")</f>
        <v xml:space="preserve"> per uitkeringsperiode</v>
      </c>
      <c r="K35" s="13"/>
      <c r="L35" s="64" t="str">
        <f>IF(C35="n.v.t.","","(indien garantie voor deze uitkering)")</f>
        <v>(indien garantie voor deze uitkering)</v>
      </c>
      <c r="N35" s="396"/>
      <c r="O35" s="396"/>
      <c r="P35" s="396"/>
      <c r="Q35" s="396"/>
    </row>
    <row r="36" spans="1:32" ht="16.5" customHeight="1" x14ac:dyDescent="0.2">
      <c r="B36" s="62"/>
      <c r="C36" s="135" t="str">
        <f>VLOOKUP((VLOOKUP($L$2,tabellen!$C$40:$J$50,6,FALSE)),tabellen!$C$50:$D$55,2,FALSE)</f>
        <v>Vakantietoeslag</v>
      </c>
      <c r="D36" s="6"/>
      <c r="E36" s="393" t="s">
        <v>137</v>
      </c>
      <c r="F36" s="394"/>
      <c r="G36" s="59" t="s">
        <v>12</v>
      </c>
      <c r="H36" s="389">
        <v>0</v>
      </c>
      <c r="I36" s="390"/>
      <c r="J36" s="30" t="str">
        <f>IF(C36="n.v.t.",""," per uitkeringsperiode")</f>
        <v xml:space="preserve"> per uitkeringsperiode</v>
      </c>
      <c r="K36" s="42"/>
      <c r="L36" s="61"/>
      <c r="N36" s="396"/>
      <c r="O36" s="396"/>
      <c r="P36" s="396"/>
      <c r="Q36" s="396"/>
    </row>
    <row r="37" spans="1:32" ht="16.5" customHeight="1" x14ac:dyDescent="0.2">
      <c r="B37" s="62" t="str">
        <f>IF(C37="n.v.t.","","Zie punt 6 'Toelichting'")</f>
        <v/>
      </c>
      <c r="C37" s="135" t="str">
        <f>VLOOKUP((VLOOKUP($L$2,tabellen!$C$40:$J$50,7,FALSE)),tabellen!$C$50:$D$55,2,FALSE)</f>
        <v>n.v.t.</v>
      </c>
      <c r="D37" s="6"/>
      <c r="E37" s="393" t="s">
        <v>137</v>
      </c>
      <c r="F37" s="393"/>
      <c r="G37" s="59" t="s">
        <v>12</v>
      </c>
      <c r="H37" s="406">
        <v>0</v>
      </c>
      <c r="I37" s="407"/>
      <c r="J37" s="30" t="str">
        <f>IF(C37="n.v.t.",""," overwerk uren")</f>
        <v/>
      </c>
      <c r="K37" s="13"/>
      <c r="L37" s="56" t="str">
        <f>IF(C37="n.v.t.","","(zie art. 2.1 lid 7 en 9 van de CAO PO)")</f>
        <v/>
      </c>
      <c r="M37" s="24"/>
      <c r="N37" s="396"/>
      <c r="O37" s="396"/>
      <c r="P37" s="396"/>
      <c r="Q37" s="396"/>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408" t="s">
        <v>84</v>
      </c>
      <c r="D46" s="409"/>
      <c r="E46" s="409"/>
      <c r="F46" s="409"/>
      <c r="G46" s="409"/>
      <c r="H46" s="409"/>
      <c r="I46" s="409"/>
      <c r="J46" s="409"/>
      <c r="K46" s="409"/>
      <c r="L46" s="409"/>
      <c r="M46" s="24"/>
      <c r="N46" s="182"/>
      <c r="O46" s="173"/>
      <c r="P46" s="173"/>
      <c r="Q46" s="173"/>
    </row>
    <row r="47" spans="1:32" ht="12.75" customHeight="1" x14ac:dyDescent="0.2">
      <c r="B47" s="1"/>
      <c r="C47" s="410"/>
      <c r="D47" s="409"/>
      <c r="E47" s="409"/>
      <c r="F47" s="409"/>
      <c r="G47" s="409"/>
      <c r="H47" s="409"/>
      <c r="I47" s="409"/>
      <c r="J47" s="409"/>
      <c r="K47" s="409"/>
      <c r="L47" s="409"/>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05"/>
      <c r="E57" s="401"/>
      <c r="F57" s="402"/>
      <c r="G57" s="402"/>
      <c r="H57" s="402"/>
      <c r="I57" s="390"/>
      <c r="J57" s="30" t="s">
        <v>48</v>
      </c>
      <c r="K57" s="53">
        <f ca="1">TODAY()</f>
        <v>44589</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00"/>
      <c r="E60" s="401"/>
      <c r="F60" s="402"/>
      <c r="G60" s="402"/>
      <c r="H60" s="402"/>
      <c r="I60" s="390"/>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00"/>
      <c r="E62" s="401"/>
      <c r="F62" s="402"/>
      <c r="G62" s="402"/>
      <c r="H62" s="402"/>
      <c r="I62" s="390"/>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03" t="str">
        <f>IF(L2=6,tabellen!A90,"")</f>
        <v/>
      </c>
      <c r="C81" s="403"/>
      <c r="D81" s="403"/>
      <c r="E81" s="403"/>
      <c r="F81" s="403"/>
      <c r="G81" s="403"/>
      <c r="H81" s="403"/>
      <c r="I81" s="403"/>
      <c r="J81" s="403"/>
      <c r="K81" s="149"/>
      <c r="L81" s="149"/>
      <c r="N81" s="173"/>
      <c r="O81" s="173"/>
      <c r="P81" s="173"/>
      <c r="Q81" s="173"/>
    </row>
    <row r="82" spans="2:17" ht="12.75" customHeight="1" x14ac:dyDescent="0.2">
      <c r="B82" s="403"/>
      <c r="C82" s="403"/>
      <c r="D82" s="403"/>
      <c r="E82" s="403"/>
      <c r="F82" s="403"/>
      <c r="G82" s="403"/>
      <c r="H82" s="403"/>
      <c r="I82" s="403"/>
      <c r="J82" s="403"/>
      <c r="K82" s="149"/>
      <c r="L82" s="149"/>
      <c r="N82" s="173"/>
      <c r="O82" s="173"/>
      <c r="P82" s="173"/>
      <c r="Q82" s="173"/>
    </row>
    <row r="83" spans="2:17" ht="12.75" customHeight="1" x14ac:dyDescent="0.2">
      <c r="B83" s="403"/>
      <c r="C83" s="403"/>
      <c r="D83" s="403"/>
      <c r="E83" s="403"/>
      <c r="F83" s="403"/>
      <c r="G83" s="403"/>
      <c r="H83" s="403"/>
      <c r="I83" s="403"/>
      <c r="J83" s="403"/>
      <c r="K83" s="149"/>
      <c r="L83" s="149"/>
      <c r="N83" s="173"/>
      <c r="O83" s="173"/>
      <c r="P83" s="173"/>
      <c r="Q83" s="173"/>
    </row>
    <row r="84" spans="2:17" ht="12.75" customHeight="1" x14ac:dyDescent="0.2">
      <c r="B84" s="403"/>
      <c r="C84" s="403"/>
      <c r="D84" s="403"/>
      <c r="E84" s="403"/>
      <c r="F84" s="403"/>
      <c r="G84" s="403"/>
      <c r="H84" s="403"/>
      <c r="I84" s="403"/>
      <c r="J84" s="403"/>
      <c r="K84" s="149"/>
      <c r="L84" s="149"/>
      <c r="N84" s="173"/>
      <c r="O84" s="173"/>
      <c r="P84" s="173"/>
      <c r="Q84" s="173"/>
    </row>
    <row r="85" spans="2:17" ht="18.75" customHeight="1" x14ac:dyDescent="0.2">
      <c r="B85" s="403"/>
      <c r="C85" s="403"/>
      <c r="D85" s="403"/>
      <c r="E85" s="403"/>
      <c r="F85" s="403"/>
      <c r="G85" s="403"/>
      <c r="H85" s="403"/>
      <c r="I85" s="403"/>
      <c r="J85" s="403"/>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03" t="str">
        <f>IF(L2=6,tabellen!A97,"")</f>
        <v/>
      </c>
      <c r="C88" s="403"/>
      <c r="D88" s="403"/>
      <c r="E88" s="403"/>
      <c r="F88" s="403"/>
      <c r="G88" s="403"/>
      <c r="H88" s="403"/>
      <c r="I88" s="403"/>
      <c r="J88" s="403"/>
      <c r="K88" s="403"/>
      <c r="L88" s="403"/>
    </row>
    <row r="89" spans="2:17" x14ac:dyDescent="0.2">
      <c r="B89" s="139"/>
      <c r="C89" s="139"/>
      <c r="D89" s="139"/>
      <c r="E89" s="139"/>
      <c r="F89" s="139"/>
      <c r="G89" s="139"/>
      <c r="H89" s="139"/>
      <c r="I89" s="139"/>
      <c r="J89" s="139"/>
      <c r="K89" s="139"/>
      <c r="L89" s="139"/>
    </row>
    <row r="90" spans="2:17" ht="12.75" customHeight="1" x14ac:dyDescent="0.2">
      <c r="B90" s="404" t="str">
        <f>IF(L2=6,tabellen!A100,"")</f>
        <v/>
      </c>
      <c r="C90" s="404"/>
      <c r="D90" s="404"/>
      <c r="E90" s="404"/>
      <c r="F90" s="404"/>
      <c r="G90" s="404"/>
      <c r="H90" s="404"/>
      <c r="I90" s="404"/>
      <c r="J90" s="404"/>
      <c r="K90" s="404"/>
      <c r="L90" s="404"/>
    </row>
    <row r="91" spans="2:17" ht="12.75" customHeight="1" x14ac:dyDescent="0.2">
      <c r="B91" s="404"/>
      <c r="C91" s="404"/>
      <c r="D91" s="404"/>
      <c r="E91" s="404"/>
      <c r="F91" s="404"/>
      <c r="G91" s="404"/>
      <c r="H91" s="404"/>
      <c r="I91" s="404"/>
      <c r="J91" s="404"/>
      <c r="K91" s="404"/>
      <c r="L91" s="404"/>
    </row>
    <row r="92" spans="2:17" ht="12.75" customHeight="1" x14ac:dyDescent="0.2">
      <c r="B92" s="404"/>
      <c r="C92" s="404"/>
      <c r="D92" s="404"/>
      <c r="E92" s="404"/>
      <c r="F92" s="404"/>
      <c r="G92" s="404"/>
      <c r="H92" s="404"/>
      <c r="I92" s="404"/>
      <c r="J92" s="404"/>
      <c r="K92" s="404"/>
      <c r="L92" s="404"/>
    </row>
    <row r="93" spans="2:17" ht="12.75" customHeight="1" x14ac:dyDescent="0.2">
      <c r="B93" s="404"/>
      <c r="C93" s="404"/>
      <c r="D93" s="404"/>
      <c r="E93" s="404"/>
      <c r="F93" s="404"/>
      <c r="G93" s="404"/>
      <c r="H93" s="404"/>
      <c r="I93" s="404"/>
      <c r="J93" s="404"/>
      <c r="K93" s="404"/>
      <c r="L93" s="404"/>
    </row>
    <row r="94" spans="2:17" ht="12.75" customHeight="1" x14ac:dyDescent="0.2">
      <c r="B94" s="404"/>
      <c r="C94" s="404"/>
      <c r="D94" s="404"/>
      <c r="E94" s="404"/>
      <c r="F94" s="404"/>
      <c r="G94" s="404"/>
      <c r="H94" s="404"/>
      <c r="I94" s="404"/>
      <c r="J94" s="404"/>
      <c r="K94" s="404"/>
      <c r="L94" s="404"/>
    </row>
    <row r="95" spans="2:17" ht="12.75" customHeight="1" x14ac:dyDescent="0.2">
      <c r="B95" s="404"/>
      <c r="C95" s="404"/>
      <c r="D95" s="404"/>
      <c r="E95" s="404"/>
      <c r="F95" s="404"/>
      <c r="G95" s="404"/>
      <c r="H95" s="404"/>
      <c r="I95" s="404"/>
      <c r="J95" s="404"/>
      <c r="K95" s="404"/>
      <c r="L95" s="404"/>
    </row>
    <row r="96" spans="2:17" ht="12.75" customHeight="1" x14ac:dyDescent="0.2">
      <c r="B96" s="404"/>
      <c r="C96" s="404"/>
      <c r="D96" s="404"/>
      <c r="E96" s="404"/>
      <c r="F96" s="404"/>
      <c r="G96" s="404"/>
      <c r="H96" s="404"/>
      <c r="I96" s="404"/>
      <c r="J96" s="404"/>
      <c r="K96" s="404"/>
      <c r="L96" s="404"/>
    </row>
    <row r="97" spans="2:12" ht="12.75" customHeight="1" x14ac:dyDescent="0.2">
      <c r="B97" s="404"/>
      <c r="C97" s="404"/>
      <c r="D97" s="404"/>
      <c r="E97" s="404"/>
      <c r="F97" s="404"/>
      <c r="G97" s="404"/>
      <c r="H97" s="404"/>
      <c r="I97" s="404"/>
      <c r="J97" s="404"/>
      <c r="K97" s="404"/>
      <c r="L97" s="404"/>
    </row>
    <row r="98" spans="2:12" ht="12.75" customHeight="1" x14ac:dyDescent="0.2">
      <c r="B98" s="404"/>
      <c r="C98" s="404"/>
      <c r="D98" s="404"/>
      <c r="E98" s="404"/>
      <c r="F98" s="404"/>
      <c r="G98" s="404"/>
      <c r="H98" s="404"/>
      <c r="I98" s="404"/>
      <c r="J98" s="404"/>
      <c r="K98" s="404"/>
      <c r="L98" s="404"/>
    </row>
    <row r="99" spans="2:12" ht="12.75" customHeight="1" x14ac:dyDescent="0.2">
      <c r="B99" s="404"/>
      <c r="C99" s="404"/>
      <c r="D99" s="404"/>
      <c r="E99" s="404"/>
      <c r="F99" s="404"/>
      <c r="G99" s="404"/>
      <c r="H99" s="404"/>
      <c r="I99" s="404"/>
      <c r="J99" s="404"/>
      <c r="K99" s="404"/>
      <c r="L99" s="404"/>
    </row>
    <row r="100" spans="2:12" ht="12.75" customHeight="1" x14ac:dyDescent="0.2">
      <c r="B100" s="404"/>
      <c r="C100" s="404"/>
      <c r="D100" s="404"/>
      <c r="E100" s="404"/>
      <c r="F100" s="404"/>
      <c r="G100" s="404"/>
      <c r="H100" s="404"/>
      <c r="I100" s="404"/>
      <c r="J100" s="404"/>
      <c r="K100" s="404"/>
      <c r="L100" s="404"/>
    </row>
    <row r="101" spans="2:12" ht="12.75" customHeight="1" x14ac:dyDescent="0.2">
      <c r="B101" s="404"/>
      <c r="C101" s="404"/>
      <c r="D101" s="404"/>
      <c r="E101" s="404"/>
      <c r="F101" s="404"/>
      <c r="G101" s="404"/>
      <c r="H101" s="404"/>
      <c r="I101" s="404"/>
      <c r="J101" s="404"/>
      <c r="K101" s="404"/>
      <c r="L101" s="404"/>
    </row>
    <row r="102" spans="2:12" ht="12.75" customHeight="1" x14ac:dyDescent="0.2">
      <c r="B102" s="404"/>
      <c r="C102" s="404"/>
      <c r="D102" s="404"/>
      <c r="E102" s="404"/>
      <c r="F102" s="404"/>
      <c r="G102" s="404"/>
      <c r="H102" s="404"/>
      <c r="I102" s="404"/>
      <c r="J102" s="404"/>
      <c r="K102" s="404"/>
      <c r="L102" s="404"/>
    </row>
    <row r="103" spans="2:12" ht="12.75" customHeight="1" x14ac:dyDescent="0.2">
      <c r="B103" s="404"/>
      <c r="C103" s="404"/>
      <c r="D103" s="404"/>
      <c r="E103" s="404"/>
      <c r="F103" s="404"/>
      <c r="G103" s="404"/>
      <c r="H103" s="404"/>
      <c r="I103" s="404"/>
      <c r="J103" s="404"/>
      <c r="K103" s="404"/>
      <c r="L103" s="404"/>
    </row>
    <row r="104" spans="2:12" ht="12.75" customHeight="1" x14ac:dyDescent="0.2">
      <c r="B104" s="404"/>
      <c r="C104" s="404"/>
      <c r="D104" s="404"/>
      <c r="E104" s="404"/>
      <c r="F104" s="404"/>
      <c r="G104" s="404"/>
      <c r="H104" s="404"/>
      <c r="I104" s="404"/>
      <c r="J104" s="404"/>
      <c r="K104" s="404"/>
      <c r="L104" s="404"/>
    </row>
    <row r="105" spans="2:12" ht="12.75" customHeight="1" x14ac:dyDescent="0.2">
      <c r="B105" s="404"/>
      <c r="C105" s="404"/>
      <c r="D105" s="404"/>
      <c r="E105" s="404"/>
      <c r="F105" s="404"/>
      <c r="G105" s="404"/>
      <c r="H105" s="404"/>
      <c r="I105" s="404"/>
      <c r="J105" s="404"/>
      <c r="K105" s="404"/>
      <c r="L105" s="404"/>
    </row>
    <row r="106" spans="2:12" ht="12.75" customHeight="1" x14ac:dyDescent="0.2">
      <c r="B106" s="404"/>
      <c r="C106" s="404"/>
      <c r="D106" s="404"/>
      <c r="E106" s="404"/>
      <c r="F106" s="404"/>
      <c r="G106" s="404"/>
      <c r="H106" s="404"/>
      <c r="I106" s="404"/>
      <c r="J106" s="404"/>
      <c r="K106" s="404"/>
      <c r="L106" s="404"/>
    </row>
    <row r="107" spans="2:12" ht="12.75" customHeight="1" x14ac:dyDescent="0.2">
      <c r="B107" s="404"/>
      <c r="C107" s="404"/>
      <c r="D107" s="404"/>
      <c r="E107" s="404"/>
      <c r="F107" s="404"/>
      <c r="G107" s="404"/>
      <c r="H107" s="404"/>
      <c r="I107" s="404"/>
      <c r="J107" s="404"/>
      <c r="K107" s="404"/>
      <c r="L107" s="404"/>
    </row>
    <row r="108" spans="2:12" ht="12.75" customHeight="1" x14ac:dyDescent="0.2">
      <c r="B108" s="404"/>
      <c r="C108" s="404"/>
      <c r="D108" s="404"/>
      <c r="E108" s="404"/>
      <c r="F108" s="404"/>
      <c r="G108" s="404"/>
      <c r="H108" s="404"/>
      <c r="I108" s="404"/>
      <c r="J108" s="404"/>
      <c r="K108" s="404"/>
      <c r="L108" s="404"/>
    </row>
    <row r="109" spans="2:12" x14ac:dyDescent="0.2">
      <c r="B109" s="404"/>
      <c r="C109" s="404"/>
      <c r="D109" s="404"/>
      <c r="E109" s="404"/>
      <c r="F109" s="404"/>
      <c r="G109" s="404"/>
      <c r="H109" s="404"/>
      <c r="I109" s="404"/>
      <c r="J109" s="404"/>
      <c r="K109" s="404"/>
      <c r="L109" s="404"/>
    </row>
    <row r="110" spans="2:12" x14ac:dyDescent="0.2">
      <c r="B110" s="404"/>
      <c r="C110" s="404"/>
      <c r="D110" s="404"/>
      <c r="E110" s="404"/>
      <c r="F110" s="404"/>
      <c r="G110" s="404"/>
      <c r="H110" s="404"/>
      <c r="I110" s="404"/>
      <c r="J110" s="404"/>
      <c r="K110" s="404"/>
      <c r="L110" s="404"/>
    </row>
    <row r="111" spans="2:12" x14ac:dyDescent="0.2">
      <c r="B111" s="404"/>
      <c r="C111" s="404"/>
      <c r="D111" s="404"/>
      <c r="E111" s="404"/>
      <c r="F111" s="404"/>
      <c r="G111" s="404"/>
      <c r="H111" s="404"/>
      <c r="I111" s="404"/>
      <c r="J111" s="404"/>
      <c r="K111" s="404"/>
      <c r="L111" s="404"/>
    </row>
    <row r="112" spans="2:12" x14ac:dyDescent="0.2">
      <c r="B112" s="404"/>
      <c r="C112" s="404"/>
      <c r="D112" s="404"/>
      <c r="E112" s="404"/>
      <c r="F112" s="404"/>
      <c r="G112" s="404"/>
      <c r="H112" s="404"/>
      <c r="I112" s="404"/>
      <c r="J112" s="404"/>
      <c r="K112" s="404"/>
      <c r="L112" s="404"/>
    </row>
    <row r="113" spans="2:12" x14ac:dyDescent="0.2">
      <c r="B113" s="404"/>
      <c r="C113" s="404"/>
      <c r="D113" s="404"/>
      <c r="E113" s="404"/>
      <c r="F113" s="404"/>
      <c r="G113" s="404"/>
      <c r="H113" s="404"/>
      <c r="I113" s="404"/>
      <c r="J113" s="404"/>
      <c r="K113" s="404"/>
      <c r="L113" s="404"/>
    </row>
    <row r="114" spans="2:12" x14ac:dyDescent="0.2">
      <c r="B114" s="404"/>
      <c r="C114" s="404"/>
      <c r="D114" s="404"/>
      <c r="E114" s="404"/>
      <c r="F114" s="404"/>
      <c r="G114" s="404"/>
      <c r="H114" s="404"/>
      <c r="I114" s="404"/>
      <c r="J114" s="404"/>
      <c r="K114" s="404"/>
      <c r="L114" s="404"/>
    </row>
    <row r="115" spans="2:12" x14ac:dyDescent="0.2">
      <c r="B115" s="404"/>
      <c r="C115" s="404"/>
      <c r="D115" s="404"/>
      <c r="E115" s="404"/>
      <c r="F115" s="404"/>
      <c r="G115" s="404"/>
      <c r="H115" s="404"/>
      <c r="I115" s="404"/>
      <c r="J115" s="404"/>
      <c r="K115" s="404"/>
      <c r="L115" s="404"/>
    </row>
    <row r="116" spans="2:12" x14ac:dyDescent="0.2">
      <c r="B116" s="404"/>
      <c r="C116" s="404"/>
      <c r="D116" s="404"/>
      <c r="E116" s="404"/>
      <c r="F116" s="404"/>
      <c r="G116" s="404"/>
      <c r="H116" s="404"/>
      <c r="I116" s="404"/>
      <c r="J116" s="404"/>
      <c r="K116" s="404"/>
      <c r="L116" s="404"/>
    </row>
    <row r="117" spans="2:12" x14ac:dyDescent="0.2">
      <c r="B117" s="404"/>
      <c r="C117" s="404"/>
      <c r="D117" s="404"/>
      <c r="E117" s="404"/>
      <c r="F117" s="404"/>
      <c r="G117" s="404"/>
      <c r="H117" s="404"/>
      <c r="I117" s="404"/>
      <c r="J117" s="404"/>
      <c r="K117" s="404"/>
      <c r="L117" s="404"/>
    </row>
    <row r="118" spans="2:12" x14ac:dyDescent="0.2">
      <c r="B118" s="404"/>
      <c r="C118" s="404"/>
      <c r="D118" s="404"/>
      <c r="E118" s="404"/>
      <c r="F118" s="404"/>
      <c r="G118" s="404"/>
      <c r="H118" s="404"/>
      <c r="I118" s="404"/>
      <c r="J118" s="404"/>
      <c r="K118" s="404"/>
      <c r="L118" s="404"/>
    </row>
    <row r="119" spans="2:12" x14ac:dyDescent="0.2">
      <c r="B119" s="404"/>
      <c r="C119" s="404"/>
      <c r="D119" s="404"/>
      <c r="E119" s="404"/>
      <c r="F119" s="404"/>
      <c r="G119" s="404"/>
      <c r="H119" s="404"/>
      <c r="I119" s="404"/>
      <c r="J119" s="404"/>
      <c r="K119" s="404"/>
      <c r="L119" s="404"/>
    </row>
    <row r="120" spans="2:12" x14ac:dyDescent="0.2">
      <c r="B120" s="404"/>
      <c r="C120" s="404"/>
      <c r="D120" s="404"/>
      <c r="E120" s="404"/>
      <c r="F120" s="404"/>
      <c r="G120" s="404"/>
      <c r="H120" s="404"/>
      <c r="I120" s="404"/>
      <c r="J120" s="404"/>
      <c r="K120" s="404"/>
      <c r="L120" s="404"/>
    </row>
    <row r="121" spans="2:12" x14ac:dyDescent="0.2">
      <c r="B121" s="404"/>
      <c r="C121" s="404"/>
      <c r="D121" s="404"/>
      <c r="E121" s="404"/>
      <c r="F121" s="404"/>
      <c r="G121" s="404"/>
      <c r="H121" s="404"/>
      <c r="I121" s="404"/>
      <c r="J121" s="404"/>
      <c r="K121" s="404"/>
      <c r="L121" s="404"/>
    </row>
    <row r="122" spans="2:12" x14ac:dyDescent="0.2">
      <c r="B122" s="404"/>
      <c r="C122" s="404"/>
      <c r="D122" s="404"/>
      <c r="E122" s="404"/>
      <c r="F122" s="404"/>
      <c r="G122" s="404"/>
      <c r="H122" s="404"/>
      <c r="I122" s="404"/>
      <c r="J122" s="404"/>
      <c r="K122" s="404"/>
      <c r="L122" s="404"/>
    </row>
    <row r="123" spans="2:12" x14ac:dyDescent="0.2">
      <c r="B123" s="404"/>
      <c r="C123" s="404"/>
      <c r="D123" s="404"/>
      <c r="E123" s="404"/>
      <c r="F123" s="404"/>
      <c r="G123" s="404"/>
      <c r="H123" s="404"/>
      <c r="I123" s="404"/>
      <c r="J123" s="404"/>
      <c r="K123" s="404"/>
      <c r="L123" s="404"/>
    </row>
    <row r="124" spans="2:12" x14ac:dyDescent="0.2">
      <c r="B124" s="404"/>
      <c r="C124" s="404"/>
      <c r="D124" s="404"/>
      <c r="E124" s="404"/>
      <c r="F124" s="404"/>
      <c r="G124" s="404"/>
      <c r="H124" s="404"/>
      <c r="I124" s="404"/>
      <c r="J124" s="404"/>
      <c r="K124" s="404"/>
      <c r="L124" s="404"/>
    </row>
    <row r="125" spans="2:12" x14ac:dyDescent="0.2">
      <c r="B125" s="404"/>
      <c r="C125" s="404"/>
      <c r="D125" s="404"/>
      <c r="E125" s="404"/>
      <c r="F125" s="404"/>
      <c r="G125" s="404"/>
      <c r="H125" s="404"/>
      <c r="I125" s="404"/>
      <c r="J125" s="404"/>
      <c r="K125" s="404"/>
      <c r="L125" s="404"/>
    </row>
    <row r="126" spans="2:12" x14ac:dyDescent="0.2">
      <c r="B126" s="404"/>
      <c r="C126" s="404"/>
      <c r="D126" s="404"/>
      <c r="E126" s="404"/>
      <c r="F126" s="404"/>
      <c r="G126" s="404"/>
      <c r="H126" s="404"/>
      <c r="I126" s="404"/>
      <c r="J126" s="404"/>
      <c r="K126" s="404"/>
      <c r="L126" s="404"/>
    </row>
    <row r="127" spans="2:12" x14ac:dyDescent="0.2">
      <c r="B127" s="404"/>
      <c r="C127" s="404"/>
      <c r="D127" s="404"/>
      <c r="E127" s="404"/>
      <c r="F127" s="404"/>
      <c r="G127" s="404"/>
      <c r="H127" s="404"/>
      <c r="I127" s="404"/>
      <c r="J127" s="404"/>
      <c r="K127" s="404"/>
      <c r="L127" s="404"/>
    </row>
    <row r="128" spans="2:12" x14ac:dyDescent="0.2">
      <c r="B128" s="404"/>
      <c r="C128" s="404"/>
      <c r="D128" s="404"/>
      <c r="E128" s="404"/>
      <c r="F128" s="404"/>
      <c r="G128" s="404"/>
      <c r="H128" s="404"/>
      <c r="I128" s="404"/>
      <c r="J128" s="404"/>
      <c r="K128" s="404"/>
      <c r="L128" s="404"/>
    </row>
    <row r="129" spans="2:13" x14ac:dyDescent="0.2">
      <c r="B129" s="404"/>
      <c r="C129" s="404"/>
      <c r="D129" s="404"/>
      <c r="E129" s="404"/>
      <c r="F129" s="404"/>
      <c r="G129" s="404"/>
      <c r="H129" s="404"/>
      <c r="I129" s="404"/>
      <c r="J129" s="404"/>
      <c r="K129" s="404"/>
      <c r="L129" s="404"/>
    </row>
    <row r="130" spans="2:13" x14ac:dyDescent="0.2">
      <c r="B130" s="404"/>
      <c r="C130" s="404"/>
      <c r="D130" s="404"/>
      <c r="E130" s="404"/>
      <c r="F130" s="404"/>
      <c r="G130" s="404"/>
      <c r="H130" s="404"/>
      <c r="I130" s="404"/>
      <c r="J130" s="404"/>
      <c r="K130" s="404"/>
      <c r="L130" s="404"/>
    </row>
    <row r="131" spans="2:13" x14ac:dyDescent="0.2">
      <c r="B131" s="404"/>
      <c r="C131" s="404"/>
      <c r="D131" s="404"/>
      <c r="E131" s="404"/>
      <c r="F131" s="404"/>
      <c r="G131" s="404"/>
      <c r="H131" s="404"/>
      <c r="I131" s="404"/>
      <c r="J131" s="404"/>
      <c r="K131" s="404"/>
      <c r="L131" s="404"/>
    </row>
    <row r="132" spans="2:13" x14ac:dyDescent="0.2">
      <c r="B132" s="404"/>
      <c r="C132" s="404"/>
      <c r="D132" s="404"/>
      <c r="E132" s="404"/>
      <c r="F132" s="404"/>
      <c r="G132" s="404"/>
      <c r="H132" s="404"/>
      <c r="I132" s="404"/>
      <c r="J132" s="404"/>
      <c r="K132" s="404"/>
      <c r="L132" s="404"/>
    </row>
    <row r="133" spans="2:13" x14ac:dyDescent="0.2">
      <c r="B133" s="404"/>
      <c r="C133" s="404"/>
      <c r="D133" s="404"/>
      <c r="E133" s="404"/>
      <c r="F133" s="404"/>
      <c r="G133" s="404"/>
      <c r="H133" s="404"/>
      <c r="I133" s="404"/>
      <c r="J133" s="404"/>
      <c r="K133" s="404"/>
      <c r="L133" s="404"/>
    </row>
    <row r="134" spans="2:13" x14ac:dyDescent="0.2">
      <c r="B134" s="404"/>
      <c r="C134" s="404"/>
      <c r="D134" s="404"/>
      <c r="E134" s="404"/>
      <c r="F134" s="404"/>
      <c r="G134" s="404"/>
      <c r="H134" s="404"/>
      <c r="I134" s="404"/>
      <c r="J134" s="404"/>
      <c r="K134" s="404"/>
      <c r="L134" s="404"/>
    </row>
    <row r="135" spans="2:13" x14ac:dyDescent="0.2">
      <c r="B135" s="404"/>
      <c r="C135" s="404"/>
      <c r="D135" s="404"/>
      <c r="E135" s="404"/>
      <c r="F135" s="404"/>
      <c r="G135" s="404"/>
      <c r="H135" s="404"/>
      <c r="I135" s="404"/>
      <c r="J135" s="404"/>
      <c r="K135" s="404"/>
      <c r="L135" s="404"/>
    </row>
    <row r="136" spans="2:13" x14ac:dyDescent="0.2">
      <c r="B136" s="404"/>
      <c r="C136" s="404"/>
      <c r="D136" s="404"/>
      <c r="E136" s="404"/>
      <c r="F136" s="404"/>
      <c r="G136" s="404"/>
      <c r="H136" s="404"/>
      <c r="I136" s="404"/>
      <c r="J136" s="404"/>
      <c r="K136" s="404"/>
      <c r="L136" s="404"/>
    </row>
    <row r="137" spans="2:13" x14ac:dyDescent="0.2">
      <c r="B137" s="404"/>
      <c r="C137" s="404"/>
      <c r="D137" s="404"/>
      <c r="E137" s="404"/>
      <c r="F137" s="404"/>
      <c r="G137" s="404"/>
      <c r="H137" s="404"/>
      <c r="I137" s="404"/>
      <c r="J137" s="404"/>
      <c r="K137" s="404"/>
      <c r="L137" s="404"/>
    </row>
    <row r="138" spans="2:13" x14ac:dyDescent="0.2">
      <c r="B138" s="404"/>
      <c r="C138" s="404"/>
      <c r="D138" s="404"/>
      <c r="E138" s="404"/>
      <c r="F138" s="404"/>
      <c r="G138" s="404"/>
      <c r="H138" s="404"/>
      <c r="I138" s="404"/>
      <c r="J138" s="404"/>
      <c r="K138" s="404"/>
      <c r="L138" s="404"/>
    </row>
    <row r="139" spans="2:13" x14ac:dyDescent="0.2">
      <c r="B139" s="404"/>
      <c r="C139" s="404"/>
      <c r="D139" s="404"/>
      <c r="E139" s="404"/>
      <c r="F139" s="404"/>
      <c r="G139" s="404"/>
      <c r="H139" s="404"/>
      <c r="I139" s="404"/>
      <c r="J139" s="404"/>
      <c r="K139" s="404"/>
      <c r="L139" s="404"/>
    </row>
    <row r="140" spans="2:13" x14ac:dyDescent="0.2">
      <c r="B140" s="152"/>
      <c r="C140" s="152"/>
      <c r="D140" s="152"/>
      <c r="E140" s="152"/>
      <c r="F140" s="152"/>
      <c r="G140" s="152"/>
      <c r="H140" s="152"/>
      <c r="I140" s="152"/>
      <c r="J140" s="152"/>
      <c r="K140" s="152"/>
      <c r="L140" s="152"/>
    </row>
    <row r="141" spans="2:13" x14ac:dyDescent="0.2">
      <c r="B141" s="397" t="str">
        <f>IF(L2=6,tabellen!A168,"")</f>
        <v/>
      </c>
      <c r="C141" s="397"/>
      <c r="D141" s="397"/>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N5:Q7"/>
    <mergeCell ref="H37:I37"/>
    <mergeCell ref="C46:L47"/>
    <mergeCell ref="D14:J14"/>
    <mergeCell ref="D16:J16"/>
    <mergeCell ref="N9:Q9"/>
    <mergeCell ref="N10:Q10"/>
    <mergeCell ref="L15:L16"/>
    <mergeCell ref="N18:Q18"/>
    <mergeCell ref="D18:H18"/>
    <mergeCell ref="N22:Q27"/>
    <mergeCell ref="N33:Q37"/>
    <mergeCell ref="B141:D141"/>
    <mergeCell ref="D28:E28"/>
    <mergeCell ref="D60:I60"/>
    <mergeCell ref="B88:L88"/>
    <mergeCell ref="E33:F33"/>
    <mergeCell ref="E35:F35"/>
    <mergeCell ref="B90:L139"/>
    <mergeCell ref="B81:J85"/>
    <mergeCell ref="D57:I57"/>
    <mergeCell ref="D62:I62"/>
    <mergeCell ref="E37:F37"/>
    <mergeCell ref="R30:S30"/>
    <mergeCell ref="H33:I33"/>
    <mergeCell ref="D27:E27"/>
    <mergeCell ref="H36:I36"/>
    <mergeCell ref="H34:I34"/>
    <mergeCell ref="H35:I35"/>
    <mergeCell ref="E34:F34"/>
    <mergeCell ref="E36:F36"/>
    <mergeCell ref="D29:E29"/>
    <mergeCell ref="N28:Q31"/>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showRowColHeaders="0" tabSelected="1" zoomScaleNormal="100" workbookViewId="0">
      <selection activeCell="C8" sqref="C8:I8"/>
    </sheetView>
  </sheetViews>
  <sheetFormatPr defaultColWidth="0" defaultRowHeight="12.75" zeroHeight="1" x14ac:dyDescent="0.2"/>
  <cols>
    <col min="1" max="1" width="10.28515625" style="26" customWidth="1"/>
    <col min="2" max="2" width="13.7109375" style="26" customWidth="1"/>
    <col min="3" max="4" width="9.140625" style="26" customWidth="1"/>
    <col min="5" max="5" width="9.7109375" style="26" customWidth="1"/>
    <col min="6" max="6" width="9.140625" style="26" customWidth="1"/>
    <col min="7" max="7" width="9.7109375" style="26" customWidth="1"/>
    <col min="8" max="8" width="9.140625" style="26" customWidth="1"/>
    <col min="9" max="9" width="9.7109375" style="26" customWidth="1"/>
    <col min="10" max="10" width="8.7109375" style="26" customWidth="1"/>
    <col min="11" max="11" width="9.7109375" style="26" customWidth="1"/>
    <col min="12" max="12" width="3.85546875" style="26" customWidth="1"/>
    <col min="13" max="17" width="0" style="26" hidden="1" customWidth="1"/>
    <col min="18" max="16384" width="9.140625" style="26" hidden="1"/>
  </cols>
  <sheetData>
    <row r="1" spans="1:17" x14ac:dyDescent="0.2">
      <c r="A1" s="419"/>
      <c r="B1" s="420"/>
      <c r="C1" s="420"/>
      <c r="D1" s="420"/>
      <c r="E1" s="420"/>
      <c r="F1" s="420"/>
      <c r="G1" s="420"/>
      <c r="H1" s="420"/>
      <c r="I1" s="420"/>
      <c r="J1" s="420"/>
      <c r="K1" s="420"/>
      <c r="L1" s="322"/>
    </row>
    <row r="2" spans="1:17" x14ac:dyDescent="0.2">
      <c r="A2" s="420"/>
      <c r="B2" s="420"/>
      <c r="C2" s="420"/>
      <c r="D2" s="420"/>
      <c r="E2" s="420"/>
      <c r="F2" s="420"/>
      <c r="G2" s="420"/>
      <c r="H2" s="420"/>
      <c r="I2" s="420"/>
      <c r="J2" s="420"/>
      <c r="K2" s="420"/>
      <c r="L2" s="322"/>
    </row>
    <row r="3" spans="1:17" x14ac:dyDescent="0.2">
      <c r="A3" s="420"/>
      <c r="B3" s="420"/>
      <c r="C3" s="420"/>
      <c r="D3" s="420"/>
      <c r="E3" s="420"/>
      <c r="F3" s="420"/>
      <c r="G3" s="420"/>
      <c r="H3" s="420"/>
      <c r="I3" s="420"/>
      <c r="J3" s="420"/>
      <c r="K3" s="420"/>
      <c r="L3" s="322"/>
    </row>
    <row r="4" spans="1:17" x14ac:dyDescent="0.2">
      <c r="A4" s="426" t="s">
        <v>205</v>
      </c>
      <c r="B4" s="427"/>
      <c r="C4" s="427"/>
      <c r="D4" s="427"/>
      <c r="E4" s="427"/>
      <c r="F4" s="427"/>
      <c r="G4" s="427"/>
      <c r="H4" s="427"/>
      <c r="I4" s="427"/>
      <c r="J4" s="427"/>
      <c r="K4" s="427"/>
      <c r="L4" s="322"/>
    </row>
    <row r="5" spans="1:17" ht="13.5" thickBot="1" x14ac:dyDescent="0.25">
      <c r="A5" s="428"/>
      <c r="B5" s="428"/>
      <c r="C5" s="428"/>
      <c r="D5" s="428"/>
      <c r="E5" s="428"/>
      <c r="F5" s="428"/>
      <c r="G5" s="428"/>
      <c r="H5" s="428"/>
      <c r="I5" s="428"/>
      <c r="J5" s="428"/>
      <c r="K5" s="428"/>
      <c r="L5" s="322"/>
    </row>
    <row r="6" spans="1:17" ht="13.5" thickBot="1" x14ac:dyDescent="0.25">
      <c r="A6" s="322"/>
      <c r="B6" s="322"/>
      <c r="C6" s="322"/>
      <c r="D6" s="322"/>
      <c r="E6" s="322"/>
      <c r="F6" s="322"/>
      <c r="G6" s="322"/>
      <c r="H6" s="322"/>
      <c r="I6" s="322"/>
      <c r="J6" s="322"/>
      <c r="K6" s="322"/>
      <c r="L6" s="322"/>
      <c r="Q6" s="175"/>
    </row>
    <row r="7" spans="1:17" ht="18.75" thickBot="1" x14ac:dyDescent="0.3">
      <c r="A7" s="341">
        <v>1</v>
      </c>
      <c r="B7" s="421" t="s">
        <v>5</v>
      </c>
      <c r="C7" s="422"/>
      <c r="D7" s="422"/>
      <c r="E7" s="422"/>
      <c r="F7" s="422"/>
      <c r="G7" s="422"/>
      <c r="H7" s="422"/>
      <c r="I7" s="422"/>
      <c r="J7" s="423"/>
      <c r="K7" s="424"/>
      <c r="L7" s="322"/>
      <c r="O7" s="175"/>
    </row>
    <row r="8" spans="1:17" ht="14.25" x14ac:dyDescent="0.2">
      <c r="A8" s="322"/>
      <c r="B8" s="343" t="s">
        <v>5</v>
      </c>
      <c r="C8" s="417"/>
      <c r="D8" s="417"/>
      <c r="E8" s="417"/>
      <c r="F8" s="417"/>
      <c r="G8" s="417"/>
      <c r="H8" s="417"/>
      <c r="I8" s="417"/>
      <c r="J8" s="322"/>
      <c r="K8" s="322"/>
      <c r="L8" s="322"/>
    </row>
    <row r="9" spans="1:17" ht="14.25" x14ac:dyDescent="0.2">
      <c r="A9" s="322"/>
      <c r="B9" s="429"/>
      <c r="C9" s="430"/>
      <c r="D9" s="430"/>
      <c r="E9" s="430"/>
      <c r="F9" s="430"/>
      <c r="G9" s="430"/>
      <c r="H9" s="430"/>
      <c r="I9" s="430"/>
      <c r="J9" s="322"/>
      <c r="K9" s="322"/>
      <c r="L9" s="322"/>
    </row>
    <row r="10" spans="1:17" ht="14.25" x14ac:dyDescent="0.2">
      <c r="A10" s="322"/>
      <c r="B10" s="343" t="s">
        <v>197</v>
      </c>
      <c r="C10" s="417"/>
      <c r="D10" s="417"/>
      <c r="E10" s="417"/>
      <c r="F10" s="417"/>
      <c r="G10" s="417"/>
      <c r="H10" s="417"/>
      <c r="I10" s="417"/>
      <c r="J10" s="326"/>
      <c r="K10" s="326"/>
      <c r="L10" s="322"/>
    </row>
    <row r="11" spans="1:17" ht="13.5" thickBot="1" x14ac:dyDescent="0.25">
      <c r="A11" s="322"/>
      <c r="B11" s="324"/>
      <c r="C11" s="325"/>
      <c r="D11" s="325"/>
      <c r="E11" s="322"/>
      <c r="F11" s="322"/>
      <c r="G11" s="322"/>
      <c r="H11" s="322"/>
      <c r="I11" s="322"/>
      <c r="J11" s="322"/>
      <c r="K11" s="322"/>
      <c r="L11" s="322"/>
    </row>
    <row r="12" spans="1:17" ht="18.75" thickBot="1" x14ac:dyDescent="0.3">
      <c r="A12" s="342">
        <v>2</v>
      </c>
      <c r="B12" s="425" t="s">
        <v>6</v>
      </c>
      <c r="C12" s="423"/>
      <c r="D12" s="423"/>
      <c r="E12" s="423"/>
      <c r="F12" s="423"/>
      <c r="G12" s="423"/>
      <c r="H12" s="423"/>
      <c r="I12" s="423"/>
      <c r="J12" s="423"/>
      <c r="K12" s="424"/>
      <c r="L12" s="322"/>
    </row>
    <row r="13" spans="1:17" x14ac:dyDescent="0.2">
      <c r="A13" s="327"/>
      <c r="B13" s="330"/>
      <c r="C13" s="327"/>
      <c r="D13" s="327"/>
      <c r="E13" s="327"/>
      <c r="F13" s="327"/>
      <c r="G13" s="327"/>
      <c r="H13" s="327"/>
      <c r="I13" s="327"/>
      <c r="J13" s="327"/>
      <c r="K13" s="331"/>
      <c r="L13" s="322"/>
    </row>
    <row r="14" spans="1:17" ht="14.25" x14ac:dyDescent="0.2">
      <c r="A14" s="328"/>
      <c r="B14" s="344" t="s">
        <v>89</v>
      </c>
      <c r="C14" s="417"/>
      <c r="D14" s="417"/>
      <c r="E14" s="417"/>
      <c r="F14" s="417"/>
      <c r="G14" s="417"/>
      <c r="H14" s="417"/>
      <c r="I14" s="417"/>
      <c r="J14" s="351"/>
      <c r="K14" s="352"/>
      <c r="L14" s="322"/>
    </row>
    <row r="15" spans="1:17" ht="14.25" x14ac:dyDescent="0.2">
      <c r="A15" s="328"/>
      <c r="B15" s="344"/>
      <c r="C15" s="345"/>
      <c r="D15" s="345"/>
      <c r="E15" s="345"/>
      <c r="F15" s="345"/>
      <c r="G15" s="345"/>
      <c r="H15" s="345"/>
      <c r="I15" s="345"/>
      <c r="J15" s="345"/>
      <c r="K15" s="352"/>
      <c r="L15" s="322"/>
    </row>
    <row r="16" spans="1:17" ht="14.25" x14ac:dyDescent="0.2">
      <c r="A16" s="329"/>
      <c r="B16" s="344" t="s">
        <v>92</v>
      </c>
      <c r="C16" s="417"/>
      <c r="D16" s="417"/>
      <c r="E16" s="417"/>
      <c r="F16" s="417"/>
      <c r="G16" s="417"/>
      <c r="H16" s="417"/>
      <c r="I16" s="417"/>
      <c r="J16" s="345"/>
      <c r="K16" s="352"/>
      <c r="L16" s="322"/>
    </row>
    <row r="17" spans="1:12" ht="14.25" x14ac:dyDescent="0.2">
      <c r="A17" s="329"/>
      <c r="B17" s="344"/>
      <c r="C17" s="345"/>
      <c r="D17" s="345"/>
      <c r="E17" s="345"/>
      <c r="F17" s="345"/>
      <c r="G17" s="345"/>
      <c r="H17" s="345"/>
      <c r="I17" s="345"/>
      <c r="J17" s="345"/>
      <c r="K17" s="345"/>
      <c r="L17" s="322"/>
    </row>
    <row r="18" spans="1:12" ht="15" x14ac:dyDescent="0.25">
      <c r="A18" s="328"/>
      <c r="B18" s="344" t="s">
        <v>206</v>
      </c>
      <c r="C18" s="418"/>
      <c r="D18" s="418"/>
      <c r="E18" s="418"/>
      <c r="F18" s="418"/>
      <c r="G18" s="418"/>
      <c r="H18" s="345" t="s">
        <v>207</v>
      </c>
      <c r="I18" s="345"/>
      <c r="J18" s="345"/>
      <c r="K18" s="345"/>
      <c r="L18" s="322"/>
    </row>
    <row r="19" spans="1:12" ht="13.5" thickBot="1" x14ac:dyDescent="0.25">
      <c r="A19" s="329"/>
      <c r="B19" s="332"/>
      <c r="C19" s="326"/>
      <c r="D19" s="326"/>
      <c r="E19" s="326"/>
      <c r="F19" s="326"/>
      <c r="G19" s="326"/>
      <c r="H19" s="326"/>
      <c r="I19" s="326"/>
      <c r="J19" s="326"/>
      <c r="K19" s="326"/>
      <c r="L19" s="322"/>
    </row>
    <row r="20" spans="1:12" ht="18.75" thickBot="1" x14ac:dyDescent="0.3">
      <c r="A20" s="342">
        <v>3</v>
      </c>
      <c r="B20" s="425" t="s">
        <v>202</v>
      </c>
      <c r="C20" s="423"/>
      <c r="D20" s="423"/>
      <c r="E20" s="423"/>
      <c r="F20" s="423"/>
      <c r="G20" s="423"/>
      <c r="H20" s="423"/>
      <c r="I20" s="423"/>
      <c r="J20" s="423"/>
      <c r="K20" s="424"/>
      <c r="L20" s="322"/>
    </row>
    <row r="21" spans="1:12" s="338" customFormat="1" x14ac:dyDescent="0.2">
      <c r="A21" s="333"/>
      <c r="B21" s="334"/>
      <c r="C21" s="333"/>
      <c r="D21" s="333"/>
      <c r="E21" s="333"/>
      <c r="F21" s="333"/>
      <c r="G21" s="333"/>
      <c r="H21" s="333"/>
      <c r="I21" s="333"/>
      <c r="J21" s="333"/>
      <c r="K21" s="333"/>
      <c r="L21" s="337"/>
    </row>
    <row r="22" spans="1:12" s="338" customFormat="1" ht="12.75" customHeight="1" x14ac:dyDescent="0.2">
      <c r="A22" s="333"/>
      <c r="B22" s="431" t="s">
        <v>204</v>
      </c>
      <c r="C22" s="432"/>
      <c r="D22" s="432"/>
      <c r="E22" s="432"/>
      <c r="F22" s="432"/>
      <c r="G22" s="432"/>
      <c r="H22" s="432"/>
      <c r="I22" s="432"/>
      <c r="J22" s="432"/>
      <c r="K22" s="432"/>
      <c r="L22" s="337"/>
    </row>
    <row r="23" spans="1:12" s="338" customFormat="1" ht="12.75" customHeight="1" x14ac:dyDescent="0.2">
      <c r="A23" s="333"/>
      <c r="B23" s="432"/>
      <c r="C23" s="432"/>
      <c r="D23" s="432"/>
      <c r="E23" s="432"/>
      <c r="F23" s="432"/>
      <c r="G23" s="432"/>
      <c r="H23" s="432"/>
      <c r="I23" s="432"/>
      <c r="J23" s="432"/>
      <c r="K23" s="432"/>
      <c r="L23" s="337"/>
    </row>
    <row r="24" spans="1:12" s="338" customFormat="1" ht="12.75" customHeight="1" x14ac:dyDescent="0.2">
      <c r="A24" s="333"/>
      <c r="B24" s="432"/>
      <c r="C24" s="432"/>
      <c r="D24" s="432"/>
      <c r="E24" s="432"/>
      <c r="F24" s="432"/>
      <c r="G24" s="432"/>
      <c r="H24" s="432"/>
      <c r="I24" s="432"/>
      <c r="J24" s="432"/>
      <c r="K24" s="432"/>
      <c r="L24" s="337"/>
    </row>
    <row r="25" spans="1:12" s="338" customFormat="1" ht="93.6" customHeight="1" x14ac:dyDescent="0.2">
      <c r="A25" s="333"/>
      <c r="B25" s="432"/>
      <c r="C25" s="432"/>
      <c r="D25" s="432"/>
      <c r="E25" s="432"/>
      <c r="F25" s="432"/>
      <c r="G25" s="432"/>
      <c r="H25" s="432"/>
      <c r="I25" s="432"/>
      <c r="J25" s="432"/>
      <c r="K25" s="432"/>
      <c r="L25" s="337"/>
    </row>
    <row r="26" spans="1:12" s="338" customFormat="1" x14ac:dyDescent="0.2">
      <c r="A26" s="333"/>
      <c r="B26" s="323"/>
      <c r="C26" s="333"/>
      <c r="D26" s="333"/>
      <c r="E26" s="333"/>
      <c r="F26" s="333"/>
      <c r="G26" s="333"/>
      <c r="H26" s="333"/>
      <c r="I26" s="333"/>
      <c r="J26" s="333"/>
      <c r="K26" s="333"/>
      <c r="L26" s="337"/>
    </row>
    <row r="27" spans="1:12" s="338" customFormat="1" ht="14.25" x14ac:dyDescent="0.2">
      <c r="A27" s="333"/>
      <c r="B27" s="343" t="s">
        <v>199</v>
      </c>
      <c r="C27" s="417"/>
      <c r="D27" s="417"/>
      <c r="E27" s="417"/>
      <c r="F27" s="346"/>
      <c r="G27" s="346"/>
      <c r="H27" s="346"/>
      <c r="I27" s="346"/>
      <c r="J27" s="346"/>
      <c r="K27" s="346"/>
      <c r="L27" s="337"/>
    </row>
    <row r="28" spans="1:12" ht="15" x14ac:dyDescent="0.25">
      <c r="A28" s="335"/>
      <c r="B28" s="347"/>
      <c r="C28" s="348"/>
      <c r="D28" s="345"/>
      <c r="E28" s="345"/>
      <c r="F28" s="345"/>
      <c r="G28" s="349"/>
      <c r="H28" s="345"/>
      <c r="I28" s="345"/>
      <c r="J28" s="345"/>
      <c r="K28" s="350"/>
      <c r="L28" s="322"/>
    </row>
    <row r="29" spans="1:12" ht="14.25" x14ac:dyDescent="0.2">
      <c r="A29" s="336"/>
      <c r="B29" s="343" t="s">
        <v>198</v>
      </c>
      <c r="C29" s="417"/>
      <c r="D29" s="417"/>
      <c r="E29" s="417"/>
      <c r="F29" s="348"/>
      <c r="G29" s="348"/>
      <c r="H29" s="345"/>
      <c r="I29" s="417"/>
      <c r="J29" s="417"/>
      <c r="K29" s="417"/>
      <c r="L29" s="322"/>
    </row>
    <row r="30" spans="1:12" ht="14.25" x14ac:dyDescent="0.2">
      <c r="A30" s="336"/>
      <c r="B30" s="343"/>
      <c r="C30" s="417"/>
      <c r="D30" s="417"/>
      <c r="E30" s="417"/>
      <c r="F30" s="345"/>
      <c r="G30" s="349" t="s">
        <v>200</v>
      </c>
      <c r="H30" s="345"/>
      <c r="I30" s="417"/>
      <c r="J30" s="417"/>
      <c r="K30" s="417"/>
      <c r="L30" s="322"/>
    </row>
    <row r="31" spans="1:12" ht="14.25" x14ac:dyDescent="0.2">
      <c r="A31" s="336"/>
      <c r="B31" s="343"/>
      <c r="C31" s="345"/>
      <c r="D31" s="345"/>
      <c r="E31" s="345"/>
      <c r="F31" s="345"/>
      <c r="G31" s="349"/>
      <c r="H31" s="345"/>
      <c r="I31" s="345"/>
      <c r="J31" s="345"/>
      <c r="K31" s="345"/>
      <c r="L31" s="322"/>
    </row>
    <row r="32" spans="1:12" ht="14.25" x14ac:dyDescent="0.2">
      <c r="A32" s="336"/>
      <c r="B32" s="343" t="s">
        <v>201</v>
      </c>
      <c r="C32" s="417"/>
      <c r="D32" s="417"/>
      <c r="E32" s="417"/>
      <c r="F32" s="345"/>
      <c r="G32" s="345"/>
      <c r="H32" s="345"/>
      <c r="I32" s="417"/>
      <c r="J32" s="417"/>
      <c r="K32" s="417"/>
      <c r="L32" s="322"/>
    </row>
    <row r="33" spans="1:12" ht="14.25" x14ac:dyDescent="0.2">
      <c r="A33" s="336"/>
      <c r="B33" s="343"/>
      <c r="C33" s="417"/>
      <c r="D33" s="417"/>
      <c r="E33" s="417"/>
      <c r="F33" s="345"/>
      <c r="G33" s="349" t="s">
        <v>200</v>
      </c>
      <c r="H33" s="345"/>
      <c r="I33" s="417"/>
      <c r="J33" s="417"/>
      <c r="K33" s="417"/>
      <c r="L33" s="322"/>
    </row>
    <row r="34" spans="1:12" ht="14.25" x14ac:dyDescent="0.2">
      <c r="A34" s="336"/>
      <c r="B34" s="343"/>
      <c r="C34" s="345"/>
      <c r="D34" s="345"/>
      <c r="E34" s="345"/>
      <c r="F34" s="345"/>
      <c r="G34" s="345"/>
      <c r="H34" s="345"/>
      <c r="I34" s="345"/>
      <c r="J34" s="345"/>
      <c r="K34" s="345"/>
      <c r="L34" s="322"/>
    </row>
    <row r="35" spans="1:12" ht="42" customHeight="1" x14ac:dyDescent="0.2">
      <c r="A35" s="336"/>
      <c r="B35" s="433" t="s">
        <v>203</v>
      </c>
      <c r="C35" s="434"/>
      <c r="D35" s="434"/>
      <c r="E35" s="434"/>
      <c r="F35" s="434"/>
      <c r="G35" s="434"/>
      <c r="H35" s="434"/>
      <c r="I35" s="434"/>
      <c r="J35" s="434"/>
      <c r="K35" s="435"/>
      <c r="L35" s="322"/>
    </row>
    <row r="36" spans="1:12" x14ac:dyDescent="0.2">
      <c r="A36" s="339"/>
      <c r="B36" s="339"/>
      <c r="C36" s="339"/>
      <c r="D36" s="339"/>
      <c r="E36" s="339"/>
      <c r="F36" s="339"/>
      <c r="G36" s="339"/>
      <c r="H36" s="339"/>
      <c r="I36" s="339"/>
      <c r="J36" s="339"/>
      <c r="K36" s="339"/>
      <c r="L36" s="322"/>
    </row>
    <row r="37" spans="1:12" ht="6" customHeight="1" x14ac:dyDescent="0.2">
      <c r="A37" s="339"/>
      <c r="B37" s="339"/>
      <c r="C37" s="339"/>
      <c r="D37" s="339"/>
      <c r="E37" s="339"/>
      <c r="F37" s="339"/>
      <c r="G37" s="339"/>
      <c r="H37" s="339"/>
      <c r="I37" s="339"/>
      <c r="J37" s="339"/>
      <c r="K37" s="339"/>
      <c r="L37" s="322"/>
    </row>
    <row r="38" spans="1:12" ht="12.75" hidden="1" customHeight="1" x14ac:dyDescent="0.2">
      <c r="A38" s="339"/>
      <c r="B38" s="339"/>
      <c r="C38" s="339"/>
      <c r="D38" s="339"/>
      <c r="E38" s="339"/>
      <c r="F38" s="339"/>
      <c r="G38" s="339"/>
      <c r="H38" s="339"/>
      <c r="I38" s="339"/>
      <c r="J38" s="339"/>
      <c r="K38" s="339"/>
      <c r="L38" s="322"/>
    </row>
    <row r="39" spans="1:12" hidden="1" x14ac:dyDescent="0.2">
      <c r="A39" s="339"/>
      <c r="B39" s="339"/>
      <c r="C39" s="339"/>
      <c r="D39" s="339"/>
      <c r="E39" s="339"/>
      <c r="F39" s="339"/>
      <c r="G39" s="339"/>
      <c r="H39" s="339"/>
      <c r="I39" s="339"/>
      <c r="J39" s="339"/>
      <c r="K39" s="339"/>
      <c r="L39" s="322"/>
    </row>
    <row r="40" spans="1:12" hidden="1" x14ac:dyDescent="0.2">
      <c r="A40" s="339"/>
      <c r="B40" s="339"/>
      <c r="C40" s="339"/>
      <c r="D40" s="339"/>
      <c r="E40" s="339"/>
      <c r="F40" s="339"/>
      <c r="G40" s="339"/>
      <c r="H40" s="339"/>
      <c r="I40" s="339"/>
      <c r="J40" s="339"/>
      <c r="K40" s="339"/>
      <c r="L40" s="322"/>
    </row>
    <row r="41" spans="1:12" hidden="1" x14ac:dyDescent="0.2">
      <c r="A41" s="339"/>
      <c r="B41" s="339"/>
      <c r="C41" s="339"/>
      <c r="D41" s="339"/>
      <c r="E41" s="339"/>
      <c r="F41" s="339"/>
      <c r="G41" s="339"/>
      <c r="H41" s="339"/>
      <c r="I41" s="339"/>
      <c r="J41" s="339"/>
      <c r="K41" s="339"/>
      <c r="L41" s="322"/>
    </row>
    <row r="42" spans="1:12" hidden="1" x14ac:dyDescent="0.2">
      <c r="A42" s="339"/>
      <c r="B42" s="339"/>
      <c r="C42" s="339"/>
      <c r="D42" s="339"/>
      <c r="E42" s="339"/>
      <c r="F42" s="339"/>
      <c r="G42" s="339"/>
      <c r="H42" s="339"/>
      <c r="I42" s="339"/>
      <c r="J42" s="339"/>
      <c r="K42" s="339"/>
      <c r="L42" s="322"/>
    </row>
    <row r="43" spans="1:12" ht="18.75" hidden="1" customHeight="1" x14ac:dyDescent="0.2">
      <c r="A43" s="339"/>
      <c r="B43" s="339"/>
      <c r="C43" s="339"/>
      <c r="D43" s="339"/>
      <c r="E43" s="339"/>
      <c r="F43" s="339"/>
      <c r="G43" s="339"/>
      <c r="H43" s="339"/>
      <c r="I43" s="339"/>
      <c r="J43" s="339"/>
      <c r="K43" s="339"/>
      <c r="L43" s="322"/>
    </row>
    <row r="44" spans="1:12" hidden="1" x14ac:dyDescent="0.2">
      <c r="A44" s="339"/>
      <c r="B44" s="339"/>
      <c r="C44" s="339"/>
      <c r="D44" s="339"/>
      <c r="E44" s="339"/>
      <c r="F44" s="339"/>
      <c r="G44" s="339"/>
      <c r="H44" s="339"/>
      <c r="I44" s="339"/>
      <c r="J44" s="339"/>
      <c r="K44" s="339"/>
      <c r="L44" s="322"/>
    </row>
    <row r="45" spans="1:12" hidden="1" x14ac:dyDescent="0.2">
      <c r="A45" s="339"/>
      <c r="B45" s="339"/>
      <c r="C45" s="339"/>
      <c r="D45" s="339"/>
      <c r="E45" s="339"/>
      <c r="F45" s="339"/>
      <c r="G45" s="339"/>
      <c r="H45" s="339"/>
      <c r="I45" s="339"/>
      <c r="J45" s="339"/>
      <c r="K45" s="339"/>
      <c r="L45" s="322"/>
    </row>
    <row r="46" spans="1:12" hidden="1" x14ac:dyDescent="0.2">
      <c r="A46" s="339"/>
      <c r="B46" s="339"/>
      <c r="C46" s="339"/>
      <c r="D46" s="339"/>
      <c r="E46" s="339"/>
      <c r="F46" s="339"/>
      <c r="G46" s="339"/>
      <c r="H46" s="339"/>
      <c r="I46" s="339"/>
      <c r="J46" s="339"/>
      <c r="K46" s="339"/>
      <c r="L46" s="322"/>
    </row>
    <row r="47" spans="1:12" ht="12.75" hidden="1" customHeight="1" x14ac:dyDescent="0.2">
      <c r="A47" s="339"/>
      <c r="B47" s="339"/>
      <c r="C47" s="339"/>
      <c r="D47" s="339"/>
      <c r="E47" s="339"/>
      <c r="F47" s="339"/>
      <c r="G47" s="339"/>
      <c r="H47" s="339"/>
      <c r="I47" s="339"/>
      <c r="J47" s="339"/>
      <c r="K47" s="339"/>
      <c r="L47" s="322"/>
    </row>
    <row r="48" spans="1:12" hidden="1" x14ac:dyDescent="0.2">
      <c r="A48" s="339"/>
      <c r="B48" s="339"/>
      <c r="C48" s="339"/>
      <c r="D48" s="339"/>
      <c r="E48" s="339"/>
      <c r="F48" s="339"/>
      <c r="G48" s="339"/>
      <c r="H48" s="339"/>
      <c r="I48" s="339"/>
      <c r="J48" s="339"/>
      <c r="K48" s="339"/>
      <c r="L48" s="322"/>
    </row>
    <row r="49" spans="1:13" hidden="1" x14ac:dyDescent="0.2">
      <c r="A49" s="339"/>
      <c r="B49" s="339"/>
      <c r="C49" s="339"/>
      <c r="D49" s="339"/>
      <c r="E49" s="339"/>
      <c r="F49" s="339"/>
      <c r="G49" s="339"/>
      <c r="H49" s="339"/>
      <c r="I49" s="339"/>
      <c r="J49" s="339"/>
      <c r="K49" s="339"/>
      <c r="L49" s="322"/>
      <c r="M49" s="321"/>
    </row>
    <row r="50" spans="1:13" hidden="1" x14ac:dyDescent="0.2">
      <c r="A50" s="339"/>
      <c r="B50" s="339"/>
      <c r="C50" s="339"/>
      <c r="D50" s="339"/>
      <c r="E50" s="339"/>
      <c r="F50" s="339"/>
      <c r="G50" s="339"/>
      <c r="H50" s="339"/>
      <c r="I50" s="339"/>
      <c r="J50" s="339"/>
      <c r="K50" s="339"/>
      <c r="L50" s="322"/>
    </row>
    <row r="51" spans="1:13" hidden="1" x14ac:dyDescent="0.2">
      <c r="A51" s="339"/>
      <c r="B51" s="339"/>
      <c r="C51" s="339"/>
      <c r="D51" s="339"/>
      <c r="E51" s="339"/>
      <c r="F51" s="339"/>
      <c r="G51" s="339"/>
      <c r="H51" s="339"/>
      <c r="I51" s="339"/>
      <c r="J51" s="339"/>
      <c r="K51" s="339"/>
      <c r="L51" s="336"/>
    </row>
    <row r="52" spans="1:13" hidden="1" x14ac:dyDescent="0.2">
      <c r="A52" s="339"/>
      <c r="B52" s="339"/>
      <c r="C52" s="339"/>
      <c r="D52" s="339"/>
      <c r="E52" s="339"/>
      <c r="F52" s="339"/>
      <c r="G52" s="339"/>
      <c r="H52" s="339"/>
      <c r="I52" s="339"/>
      <c r="J52" s="339"/>
      <c r="K52" s="339"/>
      <c r="L52" s="336"/>
    </row>
    <row r="53" spans="1:13" hidden="1" x14ac:dyDescent="0.2">
      <c r="A53" s="339"/>
      <c r="B53" s="339"/>
      <c r="C53" s="339"/>
      <c r="D53" s="339"/>
      <c r="E53" s="339"/>
      <c r="F53" s="339"/>
      <c r="G53" s="339"/>
      <c r="H53" s="339"/>
      <c r="I53" s="339"/>
      <c r="J53" s="339"/>
      <c r="K53" s="339"/>
      <c r="L53" s="336"/>
    </row>
    <row r="54" spans="1:13" hidden="1" x14ac:dyDescent="0.2">
      <c r="A54" s="339"/>
      <c r="B54" s="339"/>
      <c r="C54" s="339"/>
      <c r="D54" s="339"/>
      <c r="E54" s="339"/>
      <c r="F54" s="339"/>
      <c r="G54" s="339"/>
      <c r="H54" s="339"/>
      <c r="I54" s="339"/>
      <c r="J54" s="339"/>
      <c r="K54" s="339"/>
      <c r="L54" s="336"/>
    </row>
    <row r="55" spans="1:13" hidden="1" x14ac:dyDescent="0.2">
      <c r="A55" s="339"/>
      <c r="B55" s="339"/>
      <c r="C55" s="339"/>
      <c r="D55" s="339"/>
      <c r="E55" s="339"/>
      <c r="F55" s="339"/>
      <c r="G55" s="339"/>
      <c r="H55" s="339"/>
      <c r="I55" s="339"/>
      <c r="J55" s="339"/>
      <c r="K55" s="339"/>
      <c r="L55" s="336"/>
    </row>
    <row r="56" spans="1:13" hidden="1" x14ac:dyDescent="0.2">
      <c r="A56" s="339"/>
      <c r="B56" s="339"/>
      <c r="C56" s="339"/>
      <c r="D56" s="339"/>
      <c r="E56" s="339"/>
      <c r="F56" s="339"/>
      <c r="G56" s="339"/>
      <c r="H56" s="339"/>
      <c r="I56" s="339"/>
      <c r="J56" s="339"/>
      <c r="K56" s="339"/>
      <c r="L56" s="322"/>
    </row>
    <row r="57" spans="1:13" hidden="1" x14ac:dyDescent="0.2">
      <c r="A57" s="339"/>
      <c r="B57" s="339"/>
      <c r="C57" s="339"/>
      <c r="D57" s="339"/>
      <c r="E57" s="339"/>
      <c r="F57" s="339"/>
      <c r="G57" s="339"/>
      <c r="H57" s="339"/>
      <c r="I57" s="339"/>
      <c r="J57" s="339"/>
      <c r="K57" s="339"/>
      <c r="L57" s="322"/>
    </row>
    <row r="58" spans="1:13" hidden="1" x14ac:dyDescent="0.2">
      <c r="A58" s="339"/>
      <c r="B58" s="339"/>
      <c r="C58" s="339"/>
      <c r="D58" s="339"/>
      <c r="E58" s="339"/>
      <c r="F58" s="339"/>
      <c r="G58" s="339"/>
      <c r="H58" s="339"/>
      <c r="I58" s="339"/>
      <c r="J58" s="339"/>
      <c r="K58" s="339"/>
      <c r="L58" s="322"/>
    </row>
    <row r="59" spans="1:13" hidden="1" x14ac:dyDescent="0.2">
      <c r="A59" s="339"/>
      <c r="B59" s="339"/>
      <c r="C59" s="339"/>
      <c r="D59" s="339"/>
      <c r="E59" s="339"/>
      <c r="F59" s="339"/>
      <c r="G59" s="339"/>
      <c r="H59" s="339"/>
      <c r="I59" s="339"/>
      <c r="J59" s="339"/>
      <c r="K59" s="339"/>
      <c r="L59" s="322"/>
    </row>
    <row r="60" spans="1:13" x14ac:dyDescent="0.2">
      <c r="A60" s="339"/>
      <c r="B60" s="339"/>
      <c r="C60" s="339"/>
      <c r="D60" s="339"/>
      <c r="E60" s="339"/>
      <c r="F60" s="339"/>
      <c r="G60" s="339"/>
      <c r="H60" s="339"/>
      <c r="I60" s="339"/>
      <c r="J60" s="339"/>
      <c r="K60" s="339"/>
      <c r="L60" s="322"/>
    </row>
    <row r="61" spans="1:13" x14ac:dyDescent="0.2">
      <c r="A61" s="340"/>
      <c r="B61" s="322"/>
      <c r="C61" s="322"/>
      <c r="D61" s="322"/>
      <c r="E61" s="322"/>
      <c r="F61" s="322"/>
      <c r="G61" s="322"/>
      <c r="H61" s="322"/>
      <c r="I61" s="322"/>
      <c r="J61" s="353" t="s">
        <v>208</v>
      </c>
      <c r="K61" s="340"/>
      <c r="L61" s="322"/>
    </row>
    <row r="62" spans="1:13" hidden="1" x14ac:dyDescent="0.2"/>
    <row r="63" spans="1:13" hidden="1" x14ac:dyDescent="0.2"/>
  </sheetData>
  <sheetProtection password="E784" sheet="1" objects="1" scenarios="1"/>
  <mergeCells count="18">
    <mergeCell ref="B20:K20"/>
    <mergeCell ref="C29:E30"/>
    <mergeCell ref="C32:E33"/>
    <mergeCell ref="B22:K25"/>
    <mergeCell ref="B35:K35"/>
    <mergeCell ref="C27:E27"/>
    <mergeCell ref="I29:K30"/>
    <mergeCell ref="I32:K33"/>
    <mergeCell ref="A1:K3"/>
    <mergeCell ref="B7:K7"/>
    <mergeCell ref="B12:K12"/>
    <mergeCell ref="A4:K5"/>
    <mergeCell ref="B9:I9"/>
    <mergeCell ref="C14:I14"/>
    <mergeCell ref="C16:I16"/>
    <mergeCell ref="C18:G18"/>
    <mergeCell ref="C8:I8"/>
    <mergeCell ref="C10:I10"/>
  </mergeCells>
  <pageMargins left="0.7" right="0.7" top="0.75" bottom="0.75" header="0.3" footer="0.3"/>
  <pageSetup paperSize="9" scale="80"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40"/>
      <c r="E15" s="402"/>
      <c r="F15" s="402"/>
      <c r="G15" s="402"/>
      <c r="H15" s="402"/>
      <c r="I15" s="402"/>
      <c r="J15" s="390"/>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40"/>
      <c r="E17" s="402"/>
      <c r="F17" s="402"/>
      <c r="G17" s="402"/>
      <c r="H17" s="402"/>
      <c r="I17" s="402"/>
      <c r="J17" s="390"/>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00"/>
      <c r="E23" s="401"/>
      <c r="F23" s="402"/>
      <c r="G23" s="402"/>
      <c r="H23" s="402"/>
      <c r="I23" s="402"/>
      <c r="J23" s="402"/>
      <c r="K23" s="402"/>
      <c r="L23" s="390"/>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00"/>
      <c r="E25" s="401"/>
      <c r="F25" s="402"/>
      <c r="G25" s="402"/>
      <c r="H25" s="402"/>
      <c r="I25" s="402"/>
      <c r="J25" s="402"/>
      <c r="K25" s="402"/>
      <c r="L25" s="390"/>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40"/>
      <c r="E27" s="402"/>
      <c r="F27" s="402"/>
      <c r="G27" s="402"/>
      <c r="H27" s="402"/>
      <c r="I27" s="402"/>
      <c r="J27" s="390"/>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389">
        <v>0</v>
      </c>
      <c r="E31" s="390"/>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389">
        <v>0</v>
      </c>
      <c r="E33" s="390"/>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389">
        <v>0</v>
      </c>
      <c r="E35" s="390"/>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42">
        <f>D31+D33+D35</f>
        <v>0</v>
      </c>
      <c r="E37" s="443"/>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41"/>
      <c r="S39" s="441"/>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38" t="s">
        <v>137</v>
      </c>
      <c r="F42" s="439"/>
      <c r="G42" s="59" t="s">
        <v>12</v>
      </c>
      <c r="H42" s="389">
        <v>0</v>
      </c>
      <c r="I42" s="390"/>
      <c r="J42" s="12" t="s">
        <v>45</v>
      </c>
      <c r="K42" s="13"/>
      <c r="M42" s="13"/>
      <c r="N42" s="169"/>
      <c r="O42" s="25"/>
      <c r="P42" s="25"/>
      <c r="Q42" s="25"/>
      <c r="R42" s="171"/>
      <c r="S42" s="171"/>
      <c r="T42" s="171"/>
      <c r="U42" s="171"/>
      <c r="V42" s="171"/>
    </row>
    <row r="43" spans="1:22" ht="16.5" customHeight="1" x14ac:dyDescent="0.2">
      <c r="A43" s="1"/>
      <c r="B43" s="5"/>
      <c r="C43" s="107" t="s">
        <v>66</v>
      </c>
      <c r="D43" s="136"/>
      <c r="E43" s="438" t="s">
        <v>137</v>
      </c>
      <c r="F43" s="439"/>
      <c r="G43" s="59" t="s">
        <v>12</v>
      </c>
      <c r="H43" s="389">
        <v>0</v>
      </c>
      <c r="I43" s="390"/>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38" t="s">
        <v>137</v>
      </c>
      <c r="F44" s="439"/>
      <c r="G44" s="59" t="s">
        <v>12</v>
      </c>
      <c r="H44" s="389">
        <v>0</v>
      </c>
      <c r="I44" s="390"/>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38" t="s">
        <v>137</v>
      </c>
      <c r="F45" s="439"/>
      <c r="G45" s="59" t="s">
        <v>12</v>
      </c>
      <c r="H45" s="406">
        <v>0</v>
      </c>
      <c r="I45" s="407"/>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00"/>
      <c r="E73" s="401"/>
      <c r="F73" s="402"/>
      <c r="G73" s="402"/>
      <c r="H73" s="402"/>
      <c r="I73" s="390"/>
      <c r="J73" s="30" t="s">
        <v>48</v>
      </c>
      <c r="K73" s="53">
        <f ca="1">TODAY()</f>
        <v>44589</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00"/>
      <c r="E76" s="401"/>
      <c r="F76" s="402"/>
      <c r="G76" s="402"/>
      <c r="H76" s="402"/>
      <c r="I76" s="390"/>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00"/>
      <c r="E78" s="401"/>
      <c r="F78" s="402"/>
      <c r="G78" s="402"/>
      <c r="H78" s="402"/>
      <c r="I78" s="390"/>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36" t="s">
        <v>157</v>
      </c>
      <c r="C88" s="437"/>
      <c r="D88" s="437"/>
      <c r="E88" s="437"/>
      <c r="F88" s="437"/>
      <c r="G88" s="437"/>
      <c r="H88" s="437"/>
      <c r="I88" s="437"/>
      <c r="J88" s="437"/>
      <c r="K88" s="437"/>
      <c r="L88" s="437"/>
      <c r="M88" s="172"/>
      <c r="N88" s="174"/>
      <c r="O88" s="175"/>
      <c r="P88" s="175"/>
      <c r="Q88" s="175"/>
      <c r="R88" s="171"/>
      <c r="S88" s="171"/>
      <c r="T88" s="171"/>
      <c r="U88" s="171"/>
      <c r="V88" s="171"/>
    </row>
    <row r="89" spans="1:22" x14ac:dyDescent="0.2">
      <c r="A89" s="171"/>
      <c r="B89" s="437"/>
      <c r="C89" s="437"/>
      <c r="D89" s="437"/>
      <c r="E89" s="437"/>
      <c r="F89" s="437"/>
      <c r="G89" s="437"/>
      <c r="H89" s="437"/>
      <c r="I89" s="437"/>
      <c r="J89" s="437"/>
      <c r="K89" s="437"/>
      <c r="L89" s="437"/>
      <c r="M89" s="172"/>
      <c r="N89" s="174"/>
      <c r="O89" s="175"/>
      <c r="P89" s="175"/>
      <c r="Q89" s="175"/>
      <c r="R89" s="171"/>
      <c r="S89" s="171"/>
      <c r="T89" s="171"/>
      <c r="U89" s="171"/>
      <c r="V89" s="171"/>
    </row>
    <row r="90" spans="1:22" x14ac:dyDescent="0.2">
      <c r="A90" s="171"/>
      <c r="B90" s="437"/>
      <c r="C90" s="437"/>
      <c r="D90" s="437"/>
      <c r="E90" s="437"/>
      <c r="F90" s="437"/>
      <c r="G90" s="437"/>
      <c r="H90" s="437"/>
      <c r="I90" s="437"/>
      <c r="J90" s="437"/>
      <c r="K90" s="437"/>
      <c r="L90" s="437"/>
      <c r="M90" s="172"/>
      <c r="N90" s="174"/>
      <c r="O90" s="175"/>
      <c r="P90" s="175"/>
      <c r="Q90" s="175"/>
      <c r="R90" s="171"/>
      <c r="S90" s="171"/>
      <c r="T90" s="171"/>
      <c r="U90" s="171"/>
      <c r="V90" s="171"/>
    </row>
    <row r="91" spans="1:22" x14ac:dyDescent="0.2">
      <c r="A91" s="171"/>
      <c r="B91" s="437"/>
      <c r="C91" s="437"/>
      <c r="D91" s="437"/>
      <c r="E91" s="437"/>
      <c r="F91" s="437"/>
      <c r="G91" s="437"/>
      <c r="H91" s="437"/>
      <c r="I91" s="437"/>
      <c r="J91" s="437"/>
      <c r="K91" s="437"/>
      <c r="L91" s="437"/>
      <c r="M91" s="172"/>
      <c r="N91" s="174"/>
      <c r="O91" s="175"/>
      <c r="P91" s="175"/>
      <c r="Q91" s="175"/>
      <c r="R91" s="171"/>
      <c r="S91" s="171"/>
      <c r="T91" s="171"/>
      <c r="U91" s="171"/>
      <c r="V91" s="171"/>
    </row>
    <row r="92" spans="1:22" x14ac:dyDescent="0.2">
      <c r="A92" s="171"/>
      <c r="B92" s="437"/>
      <c r="C92" s="437"/>
      <c r="D92" s="437"/>
      <c r="E92" s="437"/>
      <c r="F92" s="437"/>
      <c r="G92" s="437"/>
      <c r="H92" s="437"/>
      <c r="I92" s="437"/>
      <c r="J92" s="437"/>
      <c r="K92" s="437"/>
      <c r="L92" s="437"/>
      <c r="M92" s="172"/>
      <c r="N92" s="174"/>
      <c r="O92" s="175"/>
      <c r="P92" s="175"/>
      <c r="Q92" s="175"/>
      <c r="R92" s="171"/>
      <c r="S92" s="171"/>
      <c r="T92" s="171"/>
      <c r="U92" s="171"/>
      <c r="V92" s="171"/>
    </row>
    <row r="93" spans="1:22" x14ac:dyDescent="0.2">
      <c r="A93" s="171"/>
      <c r="B93" s="437"/>
      <c r="C93" s="437"/>
      <c r="D93" s="437"/>
      <c r="E93" s="437"/>
      <c r="F93" s="437"/>
      <c r="G93" s="437"/>
      <c r="H93" s="437"/>
      <c r="I93" s="437"/>
      <c r="J93" s="437"/>
      <c r="K93" s="437"/>
      <c r="L93" s="437"/>
      <c r="M93" s="172"/>
      <c r="N93" s="174"/>
      <c r="O93" s="175"/>
      <c r="P93" s="175"/>
      <c r="Q93" s="175"/>
      <c r="R93" s="171"/>
      <c r="S93" s="171"/>
      <c r="T93" s="171"/>
      <c r="U93" s="171"/>
      <c r="V93" s="171"/>
    </row>
    <row r="94" spans="1:22" x14ac:dyDescent="0.2">
      <c r="A94" s="171"/>
      <c r="B94" s="437"/>
      <c r="C94" s="437"/>
      <c r="D94" s="437"/>
      <c r="E94" s="437"/>
      <c r="F94" s="437"/>
      <c r="G94" s="437"/>
      <c r="H94" s="437"/>
      <c r="I94" s="437"/>
      <c r="J94" s="437"/>
      <c r="K94" s="437"/>
      <c r="L94" s="437"/>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36" t="s">
        <v>158</v>
      </c>
      <c r="C96" s="437"/>
      <c r="D96" s="437"/>
      <c r="E96" s="437"/>
      <c r="F96" s="437"/>
      <c r="G96" s="437"/>
      <c r="H96" s="437"/>
      <c r="I96" s="437"/>
      <c r="J96" s="437"/>
      <c r="K96" s="437"/>
      <c r="L96" s="437"/>
      <c r="M96" s="172"/>
      <c r="N96" s="174"/>
      <c r="O96" s="175"/>
      <c r="P96" s="175"/>
      <c r="Q96" s="175"/>
      <c r="R96" s="171"/>
      <c r="S96" s="171"/>
      <c r="T96" s="171"/>
      <c r="U96" s="171"/>
      <c r="V96" s="171"/>
    </row>
    <row r="97" spans="1:22" x14ac:dyDescent="0.2">
      <c r="A97" s="171"/>
      <c r="B97" s="437"/>
      <c r="C97" s="437"/>
      <c r="D97" s="437"/>
      <c r="E97" s="437"/>
      <c r="F97" s="437"/>
      <c r="G97" s="437"/>
      <c r="H97" s="437"/>
      <c r="I97" s="437"/>
      <c r="J97" s="437"/>
      <c r="K97" s="437"/>
      <c r="L97" s="437"/>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36" t="s">
        <v>159</v>
      </c>
      <c r="C99" s="436"/>
      <c r="D99" s="436"/>
      <c r="E99" s="436"/>
      <c r="F99" s="436"/>
      <c r="G99" s="436"/>
      <c r="H99" s="436"/>
      <c r="I99" s="436"/>
      <c r="J99" s="436"/>
      <c r="K99" s="436"/>
      <c r="L99" s="436"/>
      <c r="M99" s="172"/>
      <c r="N99" s="174"/>
      <c r="O99" s="175"/>
      <c r="P99" s="175"/>
      <c r="Q99" s="175"/>
      <c r="R99" s="171"/>
      <c r="S99" s="171"/>
      <c r="T99" s="171"/>
      <c r="U99" s="171"/>
      <c r="V99" s="171"/>
    </row>
    <row r="100" spans="1:22" x14ac:dyDescent="0.2">
      <c r="A100" s="171"/>
      <c r="B100" s="436"/>
      <c r="C100" s="436"/>
      <c r="D100" s="436"/>
      <c r="E100" s="436"/>
      <c r="F100" s="436"/>
      <c r="G100" s="436"/>
      <c r="H100" s="436"/>
      <c r="I100" s="436"/>
      <c r="J100" s="436"/>
      <c r="K100" s="436"/>
      <c r="L100" s="436"/>
      <c r="M100" s="172"/>
      <c r="N100" s="174"/>
      <c r="O100" s="175"/>
      <c r="P100" s="175"/>
      <c r="Q100" s="175"/>
      <c r="R100" s="171"/>
      <c r="S100" s="171"/>
      <c r="T100" s="171"/>
      <c r="U100" s="171"/>
      <c r="V100" s="171"/>
    </row>
    <row r="101" spans="1:22" x14ac:dyDescent="0.2">
      <c r="A101" s="171"/>
      <c r="B101" s="436"/>
      <c r="C101" s="436"/>
      <c r="D101" s="436"/>
      <c r="E101" s="436"/>
      <c r="F101" s="436"/>
      <c r="G101" s="436"/>
      <c r="H101" s="436"/>
      <c r="I101" s="436"/>
      <c r="J101" s="436"/>
      <c r="K101" s="436"/>
      <c r="L101" s="436"/>
      <c r="M101" s="172"/>
      <c r="N101" s="174"/>
      <c r="O101" s="175"/>
      <c r="P101" s="175"/>
      <c r="Q101" s="175"/>
      <c r="R101" s="171"/>
      <c r="S101" s="171"/>
      <c r="T101" s="171"/>
      <c r="U101" s="171"/>
      <c r="V101" s="171"/>
    </row>
    <row r="102" spans="1:22" x14ac:dyDescent="0.2">
      <c r="A102" s="171"/>
      <c r="B102" s="436"/>
      <c r="C102" s="436"/>
      <c r="D102" s="436"/>
      <c r="E102" s="436"/>
      <c r="F102" s="436"/>
      <c r="G102" s="436"/>
      <c r="H102" s="436"/>
      <c r="I102" s="436"/>
      <c r="J102" s="436"/>
      <c r="K102" s="436"/>
      <c r="L102" s="436"/>
      <c r="M102" s="172"/>
      <c r="N102" s="174"/>
      <c r="O102" s="175"/>
      <c r="P102" s="175"/>
      <c r="Q102" s="175"/>
      <c r="R102" s="171"/>
      <c r="S102" s="171"/>
      <c r="T102" s="171"/>
      <c r="U102" s="171"/>
      <c r="V102" s="171"/>
    </row>
    <row r="103" spans="1:22" x14ac:dyDescent="0.2">
      <c r="A103" s="171"/>
      <c r="B103" s="436"/>
      <c r="C103" s="436"/>
      <c r="D103" s="436"/>
      <c r="E103" s="436"/>
      <c r="F103" s="436"/>
      <c r="G103" s="436"/>
      <c r="H103" s="436"/>
      <c r="I103" s="436"/>
      <c r="J103" s="436"/>
      <c r="K103" s="436"/>
      <c r="L103" s="436"/>
      <c r="M103" s="172"/>
      <c r="N103" s="174"/>
      <c r="O103" s="175"/>
      <c r="P103" s="175"/>
      <c r="Q103" s="175"/>
      <c r="R103" s="171"/>
      <c r="S103" s="171"/>
      <c r="T103" s="171"/>
      <c r="U103" s="171"/>
      <c r="V103" s="171"/>
    </row>
    <row r="104" spans="1:22" x14ac:dyDescent="0.2">
      <c r="A104" s="171"/>
      <c r="B104" s="436"/>
      <c r="C104" s="436"/>
      <c r="D104" s="436"/>
      <c r="E104" s="436"/>
      <c r="F104" s="436"/>
      <c r="G104" s="436"/>
      <c r="H104" s="436"/>
      <c r="I104" s="436"/>
      <c r="J104" s="436"/>
      <c r="K104" s="436"/>
      <c r="L104" s="436"/>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36" t="s">
        <v>160</v>
      </c>
      <c r="C106" s="437"/>
      <c r="D106" s="437"/>
      <c r="E106" s="437"/>
      <c r="F106" s="437"/>
      <c r="G106" s="437"/>
      <c r="H106" s="437"/>
      <c r="I106" s="437"/>
      <c r="J106" s="437"/>
      <c r="K106" s="437"/>
      <c r="L106" s="437"/>
      <c r="M106" s="172"/>
      <c r="N106" s="174"/>
      <c r="O106" s="175"/>
      <c r="P106" s="175"/>
      <c r="Q106" s="175"/>
      <c r="R106" s="171"/>
      <c r="S106" s="171"/>
      <c r="T106" s="171"/>
      <c r="U106" s="171"/>
      <c r="V106" s="171"/>
    </row>
    <row r="107" spans="1:22" x14ac:dyDescent="0.2">
      <c r="A107" s="171"/>
      <c r="B107" s="437"/>
      <c r="C107" s="437"/>
      <c r="D107" s="437"/>
      <c r="E107" s="437"/>
      <c r="F107" s="437"/>
      <c r="G107" s="437"/>
      <c r="H107" s="437"/>
      <c r="I107" s="437"/>
      <c r="J107" s="437"/>
      <c r="K107" s="437"/>
      <c r="L107" s="437"/>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36" t="s">
        <v>161</v>
      </c>
      <c r="C109" s="437"/>
      <c r="D109" s="437"/>
      <c r="E109" s="437"/>
      <c r="F109" s="437"/>
      <c r="G109" s="437"/>
      <c r="H109" s="437"/>
      <c r="I109" s="437"/>
      <c r="J109" s="437"/>
      <c r="K109" s="437"/>
      <c r="L109" s="437"/>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R39:S39"/>
    <mergeCell ref="D27:J27"/>
    <mergeCell ref="D31:E31"/>
    <mergeCell ref="D33:E33"/>
    <mergeCell ref="D35:E35"/>
    <mergeCell ref="D37:E37"/>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B109:L109"/>
    <mergeCell ref="B88:L94"/>
    <mergeCell ref="B96:L97"/>
    <mergeCell ref="B106:L107"/>
    <mergeCell ref="B99:L104"/>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55">
        <v>2015</v>
      </c>
      <c r="K7" s="456"/>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46"/>
      <c r="E15" s="447"/>
      <c r="F15" s="447"/>
      <c r="G15" s="447"/>
      <c r="H15" s="447"/>
      <c r="I15" s="447"/>
      <c r="J15" s="448"/>
      <c r="K15" s="83" t="s">
        <v>90</v>
      </c>
      <c r="L15" s="449" t="s">
        <v>91</v>
      </c>
      <c r="M15" s="450"/>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46"/>
      <c r="E17" s="447"/>
      <c r="F17" s="447"/>
      <c r="G17" s="447"/>
      <c r="H17" s="447"/>
      <c r="I17" s="447"/>
      <c r="J17" s="448"/>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51"/>
      <c r="E21" s="452"/>
      <c r="F21" s="453"/>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51"/>
      <c r="E23" s="452"/>
      <c r="F23" s="453"/>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51"/>
      <c r="G41" s="452"/>
      <c r="H41" s="453"/>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388"/>
      <c r="U43" s="388"/>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44">
        <v>0</v>
      </c>
      <c r="H46" s="445"/>
      <c r="I46" s="390"/>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44">
        <v>0</v>
      </c>
      <c r="H47" s="445"/>
      <c r="I47" s="390"/>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44">
        <v>0</v>
      </c>
      <c r="H48" s="445"/>
      <c r="I48" s="390"/>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44">
        <v>0</v>
      </c>
      <c r="H49" s="445"/>
      <c r="I49" s="390"/>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57">
        <v>0</v>
      </c>
      <c r="H50" s="458"/>
      <c r="I50" s="407"/>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05"/>
      <c r="E73" s="454"/>
      <c r="F73" s="402"/>
      <c r="G73" s="402"/>
      <c r="H73" s="402"/>
      <c r="I73" s="390"/>
      <c r="J73" s="30" t="s">
        <v>48</v>
      </c>
      <c r="K73" s="53">
        <f ca="1">TODAY()</f>
        <v>44589</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05"/>
      <c r="E76" s="454"/>
      <c r="F76" s="402"/>
      <c r="G76" s="402"/>
      <c r="H76" s="402"/>
      <c r="I76" s="390"/>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05"/>
      <c r="E78" s="454"/>
      <c r="F78" s="402"/>
      <c r="G78" s="402"/>
      <c r="H78" s="402"/>
      <c r="I78" s="390"/>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D78:I78"/>
    <mergeCell ref="J7:K7"/>
    <mergeCell ref="F41:H41"/>
    <mergeCell ref="G49:I49"/>
    <mergeCell ref="G48:I48"/>
    <mergeCell ref="G50:I50"/>
    <mergeCell ref="D73:I73"/>
    <mergeCell ref="D76:I76"/>
    <mergeCell ref="D23:F23"/>
    <mergeCell ref="T43:U43"/>
    <mergeCell ref="G46:I46"/>
    <mergeCell ref="G47:I47"/>
    <mergeCell ref="D15:J15"/>
    <mergeCell ref="L15:M15"/>
    <mergeCell ref="D17:J17"/>
    <mergeCell ref="D21:F21"/>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tabellen</vt:lpstr>
      <vt:lpstr>Cafetariasysteem</vt:lpstr>
      <vt:lpstr>Aanmelding cafetaria</vt:lpstr>
      <vt:lpstr>Fietsplan</vt:lpstr>
      <vt:lpstr>Reiskosten</vt:lpstr>
      <vt:lpstr>tabellen!_ftn1</vt:lpstr>
      <vt:lpstr>tabellen!_Toc181114854</vt:lpstr>
      <vt:lpstr>'Aanmelding cafetaria'!Afdrukbereik</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Peter de Vette</cp:lastModifiedBy>
  <cp:lastPrinted>2020-10-29T08:55:45Z</cp:lastPrinted>
  <dcterms:created xsi:type="dcterms:W3CDTF">2006-06-30T08:54:51Z</dcterms:created>
  <dcterms:modified xsi:type="dcterms:W3CDTF">2022-01-28T11:41:18Z</dcterms:modified>
</cp:coreProperties>
</file>