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ervette\Downloads\"/>
    </mc:Choice>
  </mc:AlternateContent>
  <xr:revisionPtr revIDLastSave="0" documentId="13_ncr:1_{91C6BB8C-A3BB-4035-BA98-7996A4D2D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kosten Woon-werk" sheetId="1" r:id="rId1"/>
  </sheets>
  <definedNames>
    <definedName name="_xlnm.Print_Area" localSheetId="0">'Reiskosten Woon-werk'!$A$1:$H$54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2" i="1"/>
  <c r="G4" i="1" l="1"/>
  <c r="C13" i="1" l="1"/>
  <c r="O13" i="1" s="1"/>
  <c r="C14" i="1"/>
  <c r="O14" i="1" s="1"/>
  <c r="C15" i="1"/>
  <c r="O15" i="1" s="1"/>
  <c r="C16" i="1"/>
  <c r="O16" i="1" s="1"/>
  <c r="C17" i="1"/>
  <c r="O17" i="1" s="1"/>
  <c r="C18" i="1"/>
  <c r="O18" i="1" s="1"/>
  <c r="C19" i="1"/>
  <c r="O19" i="1" s="1"/>
  <c r="C20" i="1"/>
  <c r="O20" i="1" s="1"/>
  <c r="C21" i="1"/>
  <c r="O21" i="1" s="1"/>
  <c r="C22" i="1"/>
  <c r="O22" i="1" s="1"/>
  <c r="C23" i="1"/>
  <c r="O23" i="1" s="1"/>
  <c r="C24" i="1"/>
  <c r="O24" i="1" s="1"/>
  <c r="C25" i="1"/>
  <c r="O25" i="1" s="1"/>
  <c r="C26" i="1"/>
  <c r="O26" i="1" s="1"/>
  <c r="C27" i="1"/>
  <c r="O27" i="1" s="1"/>
  <c r="C28" i="1"/>
  <c r="O28" i="1" s="1"/>
  <c r="C29" i="1"/>
  <c r="O29" i="1" s="1"/>
  <c r="C30" i="1"/>
  <c r="O30" i="1" s="1"/>
  <c r="C31" i="1"/>
  <c r="O31" i="1" s="1"/>
  <c r="C32" i="1"/>
  <c r="O32" i="1" s="1"/>
  <c r="C33" i="1"/>
  <c r="O33" i="1" s="1"/>
  <c r="C34" i="1"/>
  <c r="O34" i="1" s="1"/>
  <c r="C35" i="1"/>
  <c r="O35" i="1" s="1"/>
  <c r="C36" i="1"/>
  <c r="O36" i="1" s="1"/>
  <c r="C37" i="1"/>
  <c r="O37" i="1" s="1"/>
  <c r="C38" i="1"/>
  <c r="O38" i="1" s="1"/>
  <c r="C39" i="1"/>
  <c r="O39" i="1" s="1"/>
  <c r="C40" i="1"/>
  <c r="O40" i="1" s="1"/>
  <c r="C41" i="1"/>
  <c r="O41" i="1" s="1"/>
  <c r="C42" i="1"/>
  <c r="O42" i="1" s="1"/>
  <c r="C12" i="1"/>
  <c r="O12" i="1" s="1"/>
  <c r="R12" i="1"/>
  <c r="R13" i="1" s="1"/>
  <c r="R14" i="1" s="1"/>
  <c r="M13" i="1" l="1"/>
  <c r="G13" i="1" s="1"/>
  <c r="M12" i="1"/>
  <c r="G12" i="1" s="1"/>
  <c r="M39" i="1"/>
  <c r="G39" i="1" s="1"/>
  <c r="M35" i="1"/>
  <c r="G35" i="1" s="1"/>
  <c r="M31" i="1"/>
  <c r="G31" i="1" s="1"/>
  <c r="M27" i="1"/>
  <c r="G27" i="1" s="1"/>
  <c r="M23" i="1"/>
  <c r="G23" i="1" s="1"/>
  <c r="M19" i="1"/>
  <c r="G19" i="1" s="1"/>
  <c r="M15" i="1"/>
  <c r="G15" i="1" s="1"/>
  <c r="M28" i="1"/>
  <c r="G28" i="1" s="1"/>
  <c r="M42" i="1"/>
  <c r="G42" i="1" s="1"/>
  <c r="M38" i="1"/>
  <c r="G38" i="1" s="1"/>
  <c r="M34" i="1"/>
  <c r="G34" i="1" s="1"/>
  <c r="M30" i="1"/>
  <c r="G30" i="1" s="1"/>
  <c r="M26" i="1"/>
  <c r="G26" i="1" s="1"/>
  <c r="M22" i="1"/>
  <c r="G22" i="1" s="1"/>
  <c r="M18" i="1"/>
  <c r="G18" i="1" s="1"/>
  <c r="M14" i="1"/>
  <c r="G14" i="1" s="1"/>
  <c r="M40" i="1"/>
  <c r="G40" i="1" s="1"/>
  <c r="M36" i="1"/>
  <c r="G36" i="1" s="1"/>
  <c r="M32" i="1"/>
  <c r="G32" i="1" s="1"/>
  <c r="M24" i="1"/>
  <c r="G24" i="1" s="1"/>
  <c r="M20" i="1"/>
  <c r="G20" i="1" s="1"/>
  <c r="M16" i="1"/>
  <c r="G16" i="1" s="1"/>
  <c r="M41" i="1"/>
  <c r="G41" i="1" s="1"/>
  <c r="M37" i="1"/>
  <c r="G37" i="1" s="1"/>
  <c r="M33" i="1"/>
  <c r="G33" i="1" s="1"/>
  <c r="M29" i="1"/>
  <c r="G29" i="1" s="1"/>
  <c r="M25" i="1"/>
  <c r="G25" i="1" s="1"/>
  <c r="M21" i="1"/>
  <c r="G21" i="1" s="1"/>
  <c r="M17" i="1"/>
  <c r="G17" i="1" s="1"/>
  <c r="G43" i="1" l="1"/>
</calcChain>
</file>

<file path=xl/sharedStrings.xml><?xml version="1.0" encoding="utf-8"?>
<sst xmlns="http://schemas.openxmlformats.org/spreadsheetml/2006/main" count="56" uniqueCount="48">
  <si>
    <t>Declaratie reiskosten woon-werkverkeer vervangers</t>
  </si>
  <si>
    <t>(uitsluitend digitaal invullen)</t>
  </si>
  <si>
    <t>Versie: 1.25</t>
  </si>
  <si>
    <t>Naam</t>
  </si>
  <si>
    <t>Jaar</t>
  </si>
  <si>
    <t>Geboortedatum</t>
  </si>
  <si>
    <t>Maand</t>
  </si>
  <si>
    <t>Augustus</t>
  </si>
  <si>
    <t>Personeelsnr.</t>
  </si>
  <si>
    <t>Werkgeversnr.</t>
  </si>
  <si>
    <t>Straat</t>
  </si>
  <si>
    <t>Huisnr</t>
  </si>
  <si>
    <t>Postcode</t>
  </si>
  <si>
    <t>Plaats</t>
  </si>
  <si>
    <t>Dit formulier is alleen bedoeld voor:
• Korttijdelijke medewerkers;
• Vaste dan wel  tijdelijke medewerkers waarbij hun benoeming kortdurend is uitgebreid (&lt;30dagen);
• Medewerkers met een vervangingscontract, zonder directe afwezige;
• Poolmedewerkers (indien de werkzaamheden op een andere dan de stamschool zijn verricht vul bij "betrof dit een vervaning?" Ja).</t>
  </si>
  <si>
    <t>Dag</t>
  </si>
  <si>
    <t>Dag van de week</t>
  </si>
  <si>
    <t>Naam school</t>
  </si>
  <si>
    <t>Enkele reis woon-werk (snelste route)</t>
  </si>
  <si>
    <t>Betrof dit een vervanging?</t>
  </si>
  <si>
    <t>Reiskosten-vergoeding</t>
  </si>
  <si>
    <t>Reiskosten-vergoeding vervanging</t>
  </si>
  <si>
    <t>Vullen blokkeren?</t>
  </si>
  <si>
    <t>Werkdag ja/nee</t>
  </si>
  <si>
    <t>Bepaling werkdagen in maand</t>
  </si>
  <si>
    <t>Maanden</t>
  </si>
  <si>
    <t>Vervanging?</t>
  </si>
  <si>
    <t>Eerste dag opgegeven maand</t>
  </si>
  <si>
    <t>Januari</t>
  </si>
  <si>
    <t>Ja</t>
  </si>
  <si>
    <t>Laatste dag opgegeven maand</t>
  </si>
  <si>
    <t>Februari</t>
  </si>
  <si>
    <t>Nee</t>
  </si>
  <si>
    <t>Laatst mogelijke dag</t>
  </si>
  <si>
    <t>Maart</t>
  </si>
  <si>
    <t>April</t>
  </si>
  <si>
    <t>Mei</t>
  </si>
  <si>
    <t>Juni</t>
  </si>
  <si>
    <t>Juli</t>
  </si>
  <si>
    <t>September</t>
  </si>
  <si>
    <t>Oktober</t>
  </si>
  <si>
    <t>November</t>
  </si>
  <si>
    <t>December</t>
  </si>
  <si>
    <t>Ondergetekende verklaart dat het bovenstaande naar waarheid is ingevuld.</t>
  </si>
  <si>
    <t>Handtekening</t>
  </si>
  <si>
    <t>Datum</t>
  </si>
  <si>
    <t>Ondertekening door of namens bevoegd gezag (namens alle opgegeven scholen).
Ondergetekende verklaart dat de medewerker het bovenstaande naar waarheid heeft ingevuld.</t>
  </si>
  <si>
    <t>Functie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</si>
</sst>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\ #,##0.00;&quot;€&quot;\ \ #,##0.00;&quot;€&quot;&quot;-&quot;"/>
    <numFmt numFmtId="165" formatCode="dddd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top" wrapText="1"/>
      <protection locked="0"/>
    </xf>
  </cellStyleXfs>
  <cellXfs count="78">
    <xf numFmtId="0" fontId="0" fillId="0" borderId="0" xfId="0"/>
    <xf numFmtId="0" fontId="3" fillId="0" borderId="0" xfId="0" applyFont="1"/>
    <xf numFmtId="0" fontId="5" fillId="0" borderId="13" xfId="0" applyFont="1" applyBorder="1" applyAlignment="1">
      <alignment horizontal="center" wrapText="1"/>
    </xf>
    <xf numFmtId="164" fontId="2" fillId="0" borderId="1" xfId="1" applyNumberFormat="1" applyBorder="1" applyAlignment="1" applyProtection="1">
      <alignment horizontal="center"/>
    </xf>
    <xf numFmtId="0" fontId="2" fillId="0" borderId="1" xfId="1" applyBorder="1" applyAlignment="1" applyProtection="1">
      <alignment horizontal="center"/>
    </xf>
    <xf numFmtId="14" fontId="4" fillId="0" borderId="1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6" fillId="4" borderId="0" xfId="0" applyFont="1" applyFill="1" applyAlignment="1">
      <alignment horizontal="right"/>
    </xf>
    <xf numFmtId="0" fontId="4" fillId="4" borderId="6" xfId="0" applyFont="1" applyFill="1" applyBorder="1" applyAlignment="1">
      <alignment horizontal="left"/>
    </xf>
    <xf numFmtId="14" fontId="4" fillId="4" borderId="6" xfId="0" applyNumberFormat="1" applyFont="1" applyFill="1" applyBorder="1" applyAlignment="1">
      <alignment horizontal="left"/>
    </xf>
    <xf numFmtId="0" fontId="7" fillId="2" borderId="1" xfId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/>
    </xf>
    <xf numFmtId="165" fontId="8" fillId="4" borderId="1" xfId="1" applyNumberFormat="1" applyFont="1" applyFill="1" applyBorder="1" applyAlignment="1" applyProtection="1">
      <alignment horizontal="center"/>
    </xf>
    <xf numFmtId="0" fontId="8" fillId="3" borderId="1" xfId="1" applyFont="1" applyFill="1" applyBorder="1" applyAlignment="1">
      <alignment horizontal="center"/>
      <protection locked="0"/>
    </xf>
    <xf numFmtId="164" fontId="8" fillId="4" borderId="1" xfId="1" applyNumberFormat="1" applyFont="1" applyFill="1" applyBorder="1" applyAlignment="1" applyProtection="1">
      <alignment horizontal="center"/>
    </xf>
    <xf numFmtId="0" fontId="6" fillId="4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3" borderId="2" xfId="0" applyFont="1" applyFill="1" applyBorder="1"/>
    <xf numFmtId="0" fontId="6" fillId="3" borderId="3" xfId="0" applyFont="1" applyFill="1" applyBorder="1" applyProtection="1">
      <protection locked="0"/>
    </xf>
    <xf numFmtId="0" fontId="6" fillId="3" borderId="3" xfId="0" applyFont="1" applyFill="1" applyBorder="1" applyAlignment="1">
      <alignment horizontal="right"/>
    </xf>
    <xf numFmtId="0" fontId="6" fillId="3" borderId="7" xfId="0" applyFont="1" applyFill="1" applyBorder="1"/>
    <xf numFmtId="0" fontId="6" fillId="3" borderId="8" xfId="0" applyFont="1" applyFill="1" applyBorder="1" applyProtection="1">
      <protection locked="0"/>
    </xf>
    <xf numFmtId="0" fontId="6" fillId="3" borderId="5" xfId="0" applyFont="1" applyFill="1" applyBorder="1"/>
    <xf numFmtId="0" fontId="6" fillId="3" borderId="0" xfId="0" applyFont="1" applyFill="1" applyProtection="1">
      <protection locked="0"/>
    </xf>
    <xf numFmtId="0" fontId="6" fillId="3" borderId="0" xfId="0" applyFont="1" applyFill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10" xfId="0" applyFont="1" applyFill="1" applyBorder="1" applyProtection="1">
      <protection locked="0"/>
    </xf>
    <xf numFmtId="0" fontId="6" fillId="4" borderId="13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0" xfId="0" applyFont="1" applyBorder="1" applyProtection="1">
      <protection locked="0"/>
    </xf>
    <xf numFmtId="0" fontId="6" fillId="4" borderId="14" xfId="0" applyFont="1" applyFill="1" applyBorder="1" applyAlignment="1">
      <alignment horizontal="left"/>
    </xf>
    <xf numFmtId="14" fontId="6" fillId="3" borderId="1" xfId="0" applyNumberFormat="1" applyFont="1" applyFill="1" applyBorder="1" applyAlignment="1" applyProtection="1">
      <alignment horizontal="left"/>
      <protection locked="0"/>
    </xf>
    <xf numFmtId="0" fontId="6" fillId="3" borderId="11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4" borderId="12" xfId="0" applyFont="1" applyFill="1" applyBorder="1" applyAlignment="1">
      <alignment horizontal="left"/>
    </xf>
    <xf numFmtId="165" fontId="8" fillId="0" borderId="1" xfId="1" applyNumberFormat="1" applyFont="1" applyBorder="1" applyAlignment="1">
      <alignment horizontal="center"/>
      <protection locked="0"/>
    </xf>
    <xf numFmtId="0" fontId="6" fillId="3" borderId="8" xfId="0" applyFont="1" applyFill="1" applyBorder="1"/>
    <xf numFmtId="0" fontId="9" fillId="4" borderId="0" xfId="0" applyFont="1" applyFill="1"/>
    <xf numFmtId="0" fontId="10" fillId="4" borderId="0" xfId="0" applyFont="1" applyFill="1" applyAlignment="1">
      <alignment horizontal="right"/>
    </xf>
    <xf numFmtId="0" fontId="11" fillId="4" borderId="0" xfId="0" applyFont="1" applyFill="1"/>
    <xf numFmtId="0" fontId="12" fillId="4" borderId="0" xfId="0" applyFont="1" applyFill="1" applyAlignment="1">
      <alignment horizontal="right" vertical="top"/>
    </xf>
    <xf numFmtId="0" fontId="6" fillId="4" borderId="5" xfId="0" applyFont="1" applyFill="1" applyBorder="1" applyAlignment="1">
      <alignment horizontal="left"/>
    </xf>
    <xf numFmtId="0" fontId="1" fillId="0" borderId="0" xfId="0" applyFont="1"/>
    <xf numFmtId="0" fontId="1" fillId="4" borderId="2" xfId="0" applyFont="1" applyFill="1" applyBorder="1"/>
    <xf numFmtId="0" fontId="1" fillId="4" borderId="0" xfId="0" applyFont="1" applyFill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</cellXfs>
  <cellStyles count="2">
    <cellStyle name="Normal" xfId="1" xr:uid="{00000000-0005-0000-0000-000000000000}"/>
    <cellStyle name="Standaard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247651</xdr:colOff>
      <xdr:row>0</xdr:row>
      <xdr:rowOff>57151</xdr:rowOff>
    </xdr:from>
    <xdr:to>
      <xdr:col>7</xdr:col>
      <xdr:colOff>28575</xdr:colOff>
      <xdr:row>1</xdr:row>
      <xdr:rowOff>42793</xdr:rowOff>
    </xdr:to>
    <xdr:pic>
      <xdr:nvPicPr>
        <xdr:cNvPr id="4" name="Afbeelding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6" y="57151"/>
          <a:ext cx="1619249" cy="433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54"/>
  <sheetViews>
    <sheetView showGridLines="0" tabSelected="1" workbookViewId="0">
      <selection activeCell="E12" sqref="E12:F12"/>
    </sheetView>
  </sheetViews>
  <sheetFormatPr defaultColWidth="0" defaultRowHeight="14.25" zeroHeight="1" x14ac:dyDescent="0.2"/>
  <cols>
    <col min="1" max="1" width="1.7109375" style="1" customWidth="1"/>
    <col min="2" max="2" width="6.140625" style="1" customWidth="1"/>
    <col min="3" max="3" width="10.140625" style="1" customWidth="1"/>
    <col min="4" max="4" width="27" style="1" customWidth="1"/>
    <col min="5" max="5" width="12.5703125" style="1" customWidth="1"/>
    <col min="6" max="6" width="13.140625" style="1" customWidth="1"/>
    <col min="7" max="7" width="14.42578125" style="1" customWidth="1"/>
    <col min="8" max="8" width="2" style="1" customWidth="1"/>
    <col min="9" max="10" width="16" style="1" hidden="1"/>
    <col min="11" max="11" width="13.85546875" style="1" hidden="1"/>
    <col min="12" max="12" width="9.140625" style="1" hidden="1"/>
    <col min="13" max="13" width="11.5703125" style="1" hidden="1"/>
    <col min="14" max="14" width="5.28515625" style="1" hidden="1"/>
    <col min="15" max="15" width="9.140625" style="1" hidden="1"/>
    <col min="16" max="16" width="5.42578125" style="1" hidden="1"/>
    <col min="17" max="17" width="28.140625" style="1" hidden="1"/>
    <col min="18" max="18" width="10.42578125" style="1" hidden="1"/>
    <col min="19" max="19" width="7.28515625" style="1" hidden="1"/>
    <col min="20" max="20" width="4.7109375" style="1" hidden="1"/>
    <col min="21" max="21" width="10.85546875" style="1" hidden="1"/>
    <col min="22" max="22" width="9.140625" style="1" hidden="1"/>
    <col min="23" max="23" width="12.5703125" style="1" hidden="1"/>
    <col min="24" max="24" width="10.5703125" style="1" hidden="1"/>
    <col min="25" max="16383" width="9.140625" style="1" hidden="1"/>
    <col min="16384" max="16384" width="8.7109375" style="1" hidden="1"/>
  </cols>
  <sheetData>
    <row r="1" spans="1:25" ht="35.25" customHeight="1" x14ac:dyDescent="0.25">
      <c r="A1" s="51"/>
      <c r="B1" s="45" t="s">
        <v>0</v>
      </c>
      <c r="C1" s="52"/>
      <c r="D1" s="52"/>
      <c r="E1" s="53"/>
      <c r="F1" s="53"/>
      <c r="G1" s="53"/>
      <c r="H1" s="54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5.75" customHeight="1" x14ac:dyDescent="0.2">
      <c r="A2" s="55"/>
      <c r="B2" s="47"/>
      <c r="C2" s="52"/>
      <c r="D2" s="48" t="s">
        <v>1</v>
      </c>
      <c r="E2" s="52"/>
      <c r="F2" s="13"/>
      <c r="G2" s="46" t="s">
        <v>2</v>
      </c>
      <c r="H2" s="56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2.95" customHeight="1" x14ac:dyDescent="0.2">
      <c r="A3" s="55"/>
      <c r="B3" s="68" t="s">
        <v>3</v>
      </c>
      <c r="C3" s="69"/>
      <c r="D3" s="34"/>
      <c r="E3" s="35" t="s">
        <v>4</v>
      </c>
      <c r="F3" s="36">
        <v>2025</v>
      </c>
      <c r="G3" s="52"/>
      <c r="H3" s="14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12.95" customHeight="1" x14ac:dyDescent="0.2">
      <c r="A4" s="55"/>
      <c r="B4" s="70" t="s">
        <v>5</v>
      </c>
      <c r="C4" s="71"/>
      <c r="D4" s="37"/>
      <c r="E4" s="38" t="s">
        <v>6</v>
      </c>
      <c r="F4" s="39" t="s">
        <v>28</v>
      </c>
      <c r="G4" s="49" t="str">
        <f>IF(ISBLANK(F4)=TRUE,"&lt;- Selecteer maand","")</f>
        <v/>
      </c>
      <c r="H4" s="15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2.95" customHeight="1" x14ac:dyDescent="0.2">
      <c r="A5" s="55"/>
      <c r="B5" s="70" t="s">
        <v>8</v>
      </c>
      <c r="C5" s="71"/>
      <c r="D5" s="40"/>
      <c r="E5" s="38" t="s">
        <v>9</v>
      </c>
      <c r="F5" s="41"/>
      <c r="G5" s="52"/>
      <c r="H5" s="56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2.95" customHeight="1" x14ac:dyDescent="0.2">
      <c r="A6" s="55"/>
      <c r="B6" s="70" t="s">
        <v>10</v>
      </c>
      <c r="C6" s="71"/>
      <c r="D6" s="34"/>
      <c r="E6" s="38" t="s">
        <v>11</v>
      </c>
      <c r="F6" s="41"/>
      <c r="G6" s="52"/>
      <c r="H6" s="56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ht="12.95" customHeight="1" x14ac:dyDescent="0.2">
      <c r="A7" s="55"/>
      <c r="B7" s="76" t="s">
        <v>12</v>
      </c>
      <c r="C7" s="77"/>
      <c r="D7" s="34"/>
      <c r="E7" s="42" t="s">
        <v>13</v>
      </c>
      <c r="F7" s="41"/>
      <c r="G7" s="52"/>
      <c r="H7" s="56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ht="4.5" customHeight="1" x14ac:dyDescent="0.2">
      <c r="A8" s="55"/>
      <c r="B8" s="9"/>
      <c r="C8" s="11"/>
      <c r="D8" s="11"/>
      <c r="E8" s="11"/>
      <c r="F8" s="10"/>
      <c r="G8" s="12"/>
      <c r="H8" s="56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70.5" customHeight="1" x14ac:dyDescent="0.2">
      <c r="A9" s="55"/>
      <c r="B9" s="72" t="s">
        <v>14</v>
      </c>
      <c r="C9" s="73"/>
      <c r="D9" s="73"/>
      <c r="E9" s="73"/>
      <c r="F9" s="73"/>
      <c r="G9" s="73"/>
      <c r="H9" s="56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4.5" customHeight="1" x14ac:dyDescent="0.2">
      <c r="A10" s="55"/>
      <c r="B10" s="52"/>
      <c r="C10" s="52"/>
      <c r="D10" s="52"/>
      <c r="E10" s="52"/>
      <c r="F10" s="52"/>
      <c r="G10" s="52"/>
      <c r="H10" s="56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36" customHeight="1" x14ac:dyDescent="0.2">
      <c r="A11" s="55"/>
      <c r="B11" s="16" t="s">
        <v>15</v>
      </c>
      <c r="C11" s="16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56"/>
      <c r="I11" s="50"/>
      <c r="J11" s="2" t="s">
        <v>20</v>
      </c>
      <c r="K11" s="2" t="s">
        <v>21</v>
      </c>
      <c r="L11" s="50"/>
      <c r="M11" s="2" t="s">
        <v>22</v>
      </c>
      <c r="N11" s="50"/>
      <c r="O11" s="2" t="s">
        <v>23</v>
      </c>
      <c r="P11" s="50"/>
      <c r="Q11" s="2" t="s">
        <v>24</v>
      </c>
      <c r="R11" s="57"/>
      <c r="S11" s="50"/>
      <c r="T11" s="50"/>
      <c r="U11" s="2" t="s">
        <v>25</v>
      </c>
      <c r="V11" s="50"/>
      <c r="W11" s="2" t="s">
        <v>26</v>
      </c>
      <c r="X11" s="50"/>
      <c r="Y11" s="50" t="s">
        <v>4</v>
      </c>
    </row>
    <row r="12" spans="1:25" ht="12.95" customHeight="1" x14ac:dyDescent="0.2">
      <c r="A12" s="55"/>
      <c r="B12" s="17">
        <v>1</v>
      </c>
      <c r="C12" s="18">
        <f t="shared" ref="C12:C42" si="0">DATE($F$3,MONTH($F$4&amp;1),B12)</f>
        <v>45658</v>
      </c>
      <c r="D12" s="43"/>
      <c r="E12" s="19"/>
      <c r="F12" s="19"/>
      <c r="G12" s="20">
        <f t="shared" ref="G12:G42" si="1">IF(M12=TRUE,0,IF(F12="Ja",K12,J12))</f>
        <v>0</v>
      </c>
      <c r="H12" s="56"/>
      <c r="I12" s="50"/>
      <c r="J12" s="3">
        <f>ROUND(2*(IF(E12&lt;=7,7,IF(E12&gt;=25,25,E12))-7)*0.17,2)</f>
        <v>0</v>
      </c>
      <c r="K12" s="3">
        <f>ROUND(2*(IF(E12&lt;=7,7,IF(E12&gt;=34.5,34.5,E12))-7)*0.17,2)</f>
        <v>0</v>
      </c>
      <c r="L12" s="50"/>
      <c r="M12" s="4" t="b">
        <f t="shared" ref="M12:M42" si="2">IF(OR(B12 &gt; $R$14,O12 = 0),TRUE,FALSE)</f>
        <v>0</v>
      </c>
      <c r="N12" s="50"/>
      <c r="O12" s="4">
        <f>NETWORKDAYS(C12,C12)</f>
        <v>1</v>
      </c>
      <c r="P12" s="50"/>
      <c r="Q12" s="4" t="s">
        <v>27</v>
      </c>
      <c r="R12" s="5">
        <f>DATE(F3,MONTH(F4&amp;1),1)</f>
        <v>45658</v>
      </c>
      <c r="S12" s="50"/>
      <c r="T12" s="50"/>
      <c r="U12" s="4" t="s">
        <v>28</v>
      </c>
      <c r="V12" s="50"/>
      <c r="W12" s="6" t="s">
        <v>29</v>
      </c>
      <c r="X12" s="50"/>
      <c r="Y12" s="50">
        <v>2024</v>
      </c>
    </row>
    <row r="13" spans="1:25" ht="12.95" customHeight="1" x14ac:dyDescent="0.2">
      <c r="A13" s="55"/>
      <c r="B13" s="17">
        <v>2</v>
      </c>
      <c r="C13" s="18">
        <f t="shared" si="0"/>
        <v>45659</v>
      </c>
      <c r="D13" s="43"/>
      <c r="E13" s="19"/>
      <c r="F13" s="19"/>
      <c r="G13" s="20">
        <f t="shared" si="1"/>
        <v>0</v>
      </c>
      <c r="H13" s="56"/>
      <c r="I13" s="50"/>
      <c r="J13" s="3">
        <f t="shared" ref="J13:J42" si="3">ROUND(2*(IF(E13&lt;=7,7,IF(E13&gt;=25,25,E13))-7)*0.17,2)</f>
        <v>0</v>
      </c>
      <c r="K13" s="3">
        <f t="shared" ref="K13:K42" si="4">ROUND(2*(IF(E13&lt;=7,7,IF(E13&gt;=34.5,34.5,E13))-7)*0.17,2)</f>
        <v>0</v>
      </c>
      <c r="L13" s="50"/>
      <c r="M13" s="4" t="b">
        <f t="shared" si="2"/>
        <v>0</v>
      </c>
      <c r="N13" s="50"/>
      <c r="O13" s="4">
        <f>NETWORKDAYS(C13,C13)</f>
        <v>1</v>
      </c>
      <c r="P13" s="50"/>
      <c r="Q13" s="4" t="s">
        <v>30</v>
      </c>
      <c r="R13" s="5">
        <f>EOMONTH(R12,0)</f>
        <v>45688</v>
      </c>
      <c r="S13" s="50"/>
      <c r="T13" s="50"/>
      <c r="U13" s="4" t="s">
        <v>31</v>
      </c>
      <c r="V13" s="50"/>
      <c r="W13" s="7" t="s">
        <v>32</v>
      </c>
      <c r="X13" s="50"/>
      <c r="Y13" s="50">
        <v>2025</v>
      </c>
    </row>
    <row r="14" spans="1:25" ht="12.95" customHeight="1" x14ac:dyDescent="0.2">
      <c r="A14" s="55"/>
      <c r="B14" s="17">
        <v>3</v>
      </c>
      <c r="C14" s="18">
        <f t="shared" si="0"/>
        <v>45660</v>
      </c>
      <c r="D14" s="43"/>
      <c r="E14" s="19"/>
      <c r="F14" s="19"/>
      <c r="G14" s="20">
        <f t="shared" si="1"/>
        <v>0</v>
      </c>
      <c r="H14" s="56"/>
      <c r="I14" s="50"/>
      <c r="J14" s="3">
        <f t="shared" si="3"/>
        <v>0</v>
      </c>
      <c r="K14" s="3">
        <f t="shared" si="4"/>
        <v>0</v>
      </c>
      <c r="L14" s="50"/>
      <c r="M14" s="4" t="b">
        <f t="shared" si="2"/>
        <v>0</v>
      </c>
      <c r="N14" s="50"/>
      <c r="O14" s="4">
        <f t="shared" ref="O14:O42" si="5">NETWORKDAYS(C14,C14)</f>
        <v>1</v>
      </c>
      <c r="P14" s="50"/>
      <c r="Q14" s="4" t="s">
        <v>33</v>
      </c>
      <c r="R14" s="8">
        <f>DAY(R13)</f>
        <v>31</v>
      </c>
      <c r="S14" s="50"/>
      <c r="T14" s="50"/>
      <c r="U14" s="4" t="s">
        <v>34</v>
      </c>
      <c r="V14" s="50"/>
      <c r="W14" s="50"/>
      <c r="X14" s="50"/>
      <c r="Y14" s="50">
        <v>2026</v>
      </c>
    </row>
    <row r="15" spans="1:25" ht="12.95" customHeight="1" x14ac:dyDescent="0.2">
      <c r="A15" s="55"/>
      <c r="B15" s="17">
        <v>4</v>
      </c>
      <c r="C15" s="18">
        <f t="shared" si="0"/>
        <v>45661</v>
      </c>
      <c r="D15" s="43"/>
      <c r="E15" s="19"/>
      <c r="F15" s="19"/>
      <c r="G15" s="20">
        <f t="shared" si="1"/>
        <v>0</v>
      </c>
      <c r="H15" s="56"/>
      <c r="I15" s="50"/>
      <c r="J15" s="3">
        <f t="shared" si="3"/>
        <v>0</v>
      </c>
      <c r="K15" s="3">
        <f t="shared" si="4"/>
        <v>0</v>
      </c>
      <c r="L15" s="50"/>
      <c r="M15" s="4" t="b">
        <f t="shared" si="2"/>
        <v>1</v>
      </c>
      <c r="N15" s="50"/>
      <c r="O15" s="4">
        <f t="shared" si="5"/>
        <v>0</v>
      </c>
      <c r="P15" s="50"/>
      <c r="Q15" s="50"/>
      <c r="R15" s="50"/>
      <c r="S15" s="50"/>
      <c r="T15" s="50"/>
      <c r="U15" s="4" t="s">
        <v>35</v>
      </c>
      <c r="V15" s="50"/>
      <c r="W15" s="50"/>
      <c r="X15" s="50"/>
      <c r="Y15" s="50">
        <v>2027</v>
      </c>
    </row>
    <row r="16" spans="1:25" ht="12.95" customHeight="1" x14ac:dyDescent="0.2">
      <c r="A16" s="55"/>
      <c r="B16" s="17">
        <v>5</v>
      </c>
      <c r="C16" s="18">
        <f t="shared" si="0"/>
        <v>45662</v>
      </c>
      <c r="D16" s="43"/>
      <c r="E16" s="19"/>
      <c r="F16" s="19"/>
      <c r="G16" s="20">
        <f t="shared" si="1"/>
        <v>0</v>
      </c>
      <c r="H16" s="56"/>
      <c r="I16" s="50"/>
      <c r="J16" s="3">
        <f t="shared" si="3"/>
        <v>0</v>
      </c>
      <c r="K16" s="3">
        <f t="shared" si="4"/>
        <v>0</v>
      </c>
      <c r="L16" s="50"/>
      <c r="M16" s="4" t="b">
        <f t="shared" si="2"/>
        <v>1</v>
      </c>
      <c r="N16" s="50"/>
      <c r="O16" s="4">
        <f t="shared" si="5"/>
        <v>0</v>
      </c>
      <c r="P16" s="50"/>
      <c r="Q16" s="50"/>
      <c r="R16" s="50"/>
      <c r="S16" s="50"/>
      <c r="T16" s="50"/>
      <c r="U16" s="4" t="s">
        <v>36</v>
      </c>
      <c r="V16" s="50"/>
      <c r="W16" s="50"/>
      <c r="X16" s="50"/>
      <c r="Y16" s="50">
        <v>2028</v>
      </c>
    </row>
    <row r="17" spans="1:25" ht="12.95" customHeight="1" x14ac:dyDescent="0.2">
      <c r="A17" s="55"/>
      <c r="B17" s="17">
        <v>6</v>
      </c>
      <c r="C17" s="18">
        <f t="shared" si="0"/>
        <v>45663</v>
      </c>
      <c r="D17" s="43"/>
      <c r="E17" s="19"/>
      <c r="F17" s="19"/>
      <c r="G17" s="20">
        <f t="shared" si="1"/>
        <v>0</v>
      </c>
      <c r="H17" s="56"/>
      <c r="I17" s="50"/>
      <c r="J17" s="3">
        <f t="shared" si="3"/>
        <v>0</v>
      </c>
      <c r="K17" s="3">
        <f t="shared" si="4"/>
        <v>0</v>
      </c>
      <c r="L17" s="50"/>
      <c r="M17" s="4" t="b">
        <f t="shared" si="2"/>
        <v>0</v>
      </c>
      <c r="N17" s="50"/>
      <c r="O17" s="4">
        <f t="shared" si="5"/>
        <v>1</v>
      </c>
      <c r="P17" s="50"/>
      <c r="Q17" s="50"/>
      <c r="R17" s="50"/>
      <c r="S17" s="50"/>
      <c r="T17" s="50"/>
      <c r="U17" s="4" t="s">
        <v>37</v>
      </c>
      <c r="V17" s="50"/>
      <c r="W17" s="50"/>
      <c r="X17" s="50"/>
      <c r="Y17" s="50">
        <v>2029</v>
      </c>
    </row>
    <row r="18" spans="1:25" ht="12.95" customHeight="1" x14ac:dyDescent="0.2">
      <c r="A18" s="55"/>
      <c r="B18" s="17">
        <v>7</v>
      </c>
      <c r="C18" s="18">
        <f t="shared" si="0"/>
        <v>45664</v>
      </c>
      <c r="D18" s="43"/>
      <c r="E18" s="19"/>
      <c r="F18" s="19"/>
      <c r="G18" s="20">
        <f t="shared" si="1"/>
        <v>0</v>
      </c>
      <c r="H18" s="56"/>
      <c r="I18" s="50"/>
      <c r="J18" s="3">
        <f t="shared" si="3"/>
        <v>0</v>
      </c>
      <c r="K18" s="3">
        <f t="shared" si="4"/>
        <v>0</v>
      </c>
      <c r="L18" s="50"/>
      <c r="M18" s="4" t="b">
        <f t="shared" si="2"/>
        <v>0</v>
      </c>
      <c r="N18" s="50"/>
      <c r="O18" s="4">
        <f t="shared" si="5"/>
        <v>1</v>
      </c>
      <c r="P18" s="50"/>
      <c r="Q18" s="50"/>
      <c r="R18" s="50"/>
      <c r="S18" s="50"/>
      <c r="T18" s="50"/>
      <c r="U18" s="4" t="s">
        <v>38</v>
      </c>
      <c r="V18" s="50"/>
      <c r="W18" s="50"/>
      <c r="X18" s="50"/>
      <c r="Y18" s="50">
        <v>2030</v>
      </c>
    </row>
    <row r="19" spans="1:25" ht="12.95" customHeight="1" x14ac:dyDescent="0.2">
      <c r="A19" s="55"/>
      <c r="B19" s="17">
        <v>8</v>
      </c>
      <c r="C19" s="18">
        <f t="shared" si="0"/>
        <v>45665</v>
      </c>
      <c r="D19" s="43"/>
      <c r="E19" s="19"/>
      <c r="F19" s="19"/>
      <c r="G19" s="20">
        <f t="shared" si="1"/>
        <v>0</v>
      </c>
      <c r="H19" s="56"/>
      <c r="I19" s="50"/>
      <c r="J19" s="3">
        <f t="shared" si="3"/>
        <v>0</v>
      </c>
      <c r="K19" s="3">
        <f t="shared" si="4"/>
        <v>0</v>
      </c>
      <c r="L19" s="50"/>
      <c r="M19" s="4" t="b">
        <f t="shared" si="2"/>
        <v>0</v>
      </c>
      <c r="N19" s="50"/>
      <c r="O19" s="4">
        <f t="shared" si="5"/>
        <v>1</v>
      </c>
      <c r="P19" s="50"/>
      <c r="Q19" s="50"/>
      <c r="R19" s="50"/>
      <c r="S19" s="50"/>
      <c r="T19" s="50"/>
      <c r="U19" s="4" t="s">
        <v>7</v>
      </c>
      <c r="V19" s="50"/>
      <c r="W19" s="50"/>
      <c r="X19" s="50"/>
      <c r="Y19" s="50">
        <v>2031</v>
      </c>
    </row>
    <row r="20" spans="1:25" ht="12.95" customHeight="1" x14ac:dyDescent="0.2">
      <c r="A20" s="55"/>
      <c r="B20" s="17">
        <v>9</v>
      </c>
      <c r="C20" s="18">
        <f t="shared" si="0"/>
        <v>45666</v>
      </c>
      <c r="D20" s="43"/>
      <c r="E20" s="19"/>
      <c r="F20" s="19"/>
      <c r="G20" s="20">
        <f t="shared" si="1"/>
        <v>0</v>
      </c>
      <c r="H20" s="56"/>
      <c r="I20" s="50"/>
      <c r="J20" s="3">
        <f t="shared" si="3"/>
        <v>0</v>
      </c>
      <c r="K20" s="3">
        <f t="shared" si="4"/>
        <v>0</v>
      </c>
      <c r="L20" s="50"/>
      <c r="M20" s="4" t="b">
        <f t="shared" si="2"/>
        <v>0</v>
      </c>
      <c r="N20" s="50"/>
      <c r="O20" s="4">
        <f t="shared" si="5"/>
        <v>1</v>
      </c>
      <c r="P20" s="50"/>
      <c r="Q20" s="50"/>
      <c r="R20" s="50"/>
      <c r="S20" s="50"/>
      <c r="T20" s="50"/>
      <c r="U20" s="4" t="s">
        <v>39</v>
      </c>
      <c r="V20" s="50"/>
      <c r="W20" s="50"/>
      <c r="X20" s="50"/>
      <c r="Y20" s="50">
        <v>2032</v>
      </c>
    </row>
    <row r="21" spans="1:25" ht="12.95" customHeight="1" x14ac:dyDescent="0.2">
      <c r="A21" s="55"/>
      <c r="B21" s="17">
        <v>10</v>
      </c>
      <c r="C21" s="18">
        <f t="shared" si="0"/>
        <v>45667</v>
      </c>
      <c r="D21" s="43"/>
      <c r="E21" s="19"/>
      <c r="F21" s="19"/>
      <c r="G21" s="20">
        <f t="shared" si="1"/>
        <v>0</v>
      </c>
      <c r="H21" s="56"/>
      <c r="I21" s="50"/>
      <c r="J21" s="3">
        <f t="shared" si="3"/>
        <v>0</v>
      </c>
      <c r="K21" s="3">
        <f t="shared" si="4"/>
        <v>0</v>
      </c>
      <c r="L21" s="50"/>
      <c r="M21" s="4" t="b">
        <f t="shared" si="2"/>
        <v>0</v>
      </c>
      <c r="N21" s="50"/>
      <c r="O21" s="4">
        <f t="shared" si="5"/>
        <v>1</v>
      </c>
      <c r="P21" s="50"/>
      <c r="Q21" s="50"/>
      <c r="R21" s="50"/>
      <c r="S21" s="50"/>
      <c r="T21" s="50"/>
      <c r="U21" s="4" t="s">
        <v>40</v>
      </c>
      <c r="V21" s="50"/>
      <c r="W21" s="50"/>
      <c r="X21" s="50"/>
      <c r="Y21" s="50">
        <v>2033</v>
      </c>
    </row>
    <row r="22" spans="1:25" ht="12.95" customHeight="1" x14ac:dyDescent="0.2">
      <c r="A22" s="55"/>
      <c r="B22" s="17">
        <v>11</v>
      </c>
      <c r="C22" s="18">
        <f t="shared" si="0"/>
        <v>45668</v>
      </c>
      <c r="D22" s="43"/>
      <c r="E22" s="19"/>
      <c r="F22" s="19"/>
      <c r="G22" s="20">
        <f t="shared" si="1"/>
        <v>0</v>
      </c>
      <c r="H22" s="56"/>
      <c r="I22" s="50"/>
      <c r="J22" s="3">
        <f t="shared" si="3"/>
        <v>0</v>
      </c>
      <c r="K22" s="3">
        <f t="shared" si="4"/>
        <v>0</v>
      </c>
      <c r="L22" s="50"/>
      <c r="M22" s="4" t="b">
        <f t="shared" si="2"/>
        <v>1</v>
      </c>
      <c r="N22" s="50"/>
      <c r="O22" s="4">
        <f t="shared" si="5"/>
        <v>0</v>
      </c>
      <c r="P22" s="50"/>
      <c r="Q22" s="50"/>
      <c r="R22" s="50"/>
      <c r="S22" s="50"/>
      <c r="T22" s="50"/>
      <c r="U22" s="4" t="s">
        <v>41</v>
      </c>
      <c r="V22" s="50"/>
      <c r="W22" s="50"/>
      <c r="X22" s="50"/>
      <c r="Y22" s="50">
        <v>2034</v>
      </c>
    </row>
    <row r="23" spans="1:25" ht="12.95" customHeight="1" x14ac:dyDescent="0.2">
      <c r="A23" s="55"/>
      <c r="B23" s="17">
        <v>12</v>
      </c>
      <c r="C23" s="18">
        <f t="shared" si="0"/>
        <v>45669</v>
      </c>
      <c r="D23" s="43"/>
      <c r="E23" s="19"/>
      <c r="F23" s="19"/>
      <c r="G23" s="20">
        <f t="shared" si="1"/>
        <v>0</v>
      </c>
      <c r="H23" s="56"/>
      <c r="I23" s="50"/>
      <c r="J23" s="3">
        <f t="shared" si="3"/>
        <v>0</v>
      </c>
      <c r="K23" s="3">
        <f t="shared" si="4"/>
        <v>0</v>
      </c>
      <c r="L23" s="50"/>
      <c r="M23" s="4" t="b">
        <f t="shared" si="2"/>
        <v>1</v>
      </c>
      <c r="N23" s="50"/>
      <c r="O23" s="4">
        <f t="shared" si="5"/>
        <v>0</v>
      </c>
      <c r="P23" s="50"/>
      <c r="Q23" s="50"/>
      <c r="R23" s="50"/>
      <c r="S23" s="50"/>
      <c r="T23" s="50"/>
      <c r="U23" s="4" t="s">
        <v>42</v>
      </c>
      <c r="V23" s="50"/>
      <c r="W23" s="50"/>
      <c r="X23" s="50"/>
      <c r="Y23" s="50">
        <v>2034</v>
      </c>
    </row>
    <row r="24" spans="1:25" ht="12.95" customHeight="1" x14ac:dyDescent="0.2">
      <c r="A24" s="55"/>
      <c r="B24" s="17">
        <v>13</v>
      </c>
      <c r="C24" s="18">
        <f t="shared" si="0"/>
        <v>45670</v>
      </c>
      <c r="D24" s="43"/>
      <c r="E24" s="19"/>
      <c r="F24" s="19"/>
      <c r="G24" s="20">
        <f t="shared" si="1"/>
        <v>0</v>
      </c>
      <c r="H24" s="56"/>
      <c r="I24" s="50"/>
      <c r="J24" s="3">
        <f t="shared" si="3"/>
        <v>0</v>
      </c>
      <c r="K24" s="3">
        <f t="shared" si="4"/>
        <v>0</v>
      </c>
      <c r="L24" s="50"/>
      <c r="M24" s="4" t="b">
        <f t="shared" si="2"/>
        <v>0</v>
      </c>
      <c r="N24" s="50"/>
      <c r="O24" s="4">
        <f t="shared" si="5"/>
        <v>1</v>
      </c>
      <c r="P24" s="50"/>
      <c r="Q24" s="50"/>
      <c r="R24" s="50"/>
      <c r="S24" s="50"/>
      <c r="T24" s="50"/>
      <c r="U24" s="58"/>
      <c r="V24" s="50"/>
      <c r="W24" s="50"/>
      <c r="X24" s="50"/>
      <c r="Y24" s="50"/>
    </row>
    <row r="25" spans="1:25" ht="12.95" customHeight="1" x14ac:dyDescent="0.2">
      <c r="A25" s="55"/>
      <c r="B25" s="17">
        <v>14</v>
      </c>
      <c r="C25" s="18">
        <f t="shared" si="0"/>
        <v>45671</v>
      </c>
      <c r="D25" s="43"/>
      <c r="E25" s="19"/>
      <c r="F25" s="19"/>
      <c r="G25" s="20">
        <f t="shared" si="1"/>
        <v>0</v>
      </c>
      <c r="H25" s="56"/>
      <c r="I25" s="50"/>
      <c r="J25" s="3">
        <f t="shared" si="3"/>
        <v>0</v>
      </c>
      <c r="K25" s="3">
        <f t="shared" si="4"/>
        <v>0</v>
      </c>
      <c r="L25" s="50"/>
      <c r="M25" s="4" t="b">
        <f t="shared" si="2"/>
        <v>0</v>
      </c>
      <c r="N25" s="50"/>
      <c r="O25" s="4">
        <f t="shared" si="5"/>
        <v>1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1:25" ht="12.95" customHeight="1" x14ac:dyDescent="0.2">
      <c r="A26" s="55"/>
      <c r="B26" s="17">
        <v>15</v>
      </c>
      <c r="C26" s="18">
        <f t="shared" si="0"/>
        <v>45672</v>
      </c>
      <c r="D26" s="43"/>
      <c r="E26" s="19"/>
      <c r="F26" s="19"/>
      <c r="G26" s="20">
        <f t="shared" si="1"/>
        <v>0</v>
      </c>
      <c r="H26" s="56"/>
      <c r="I26" s="50"/>
      <c r="J26" s="3">
        <f t="shared" si="3"/>
        <v>0</v>
      </c>
      <c r="K26" s="3">
        <f t="shared" si="4"/>
        <v>0</v>
      </c>
      <c r="L26" s="50"/>
      <c r="M26" s="4" t="b">
        <f t="shared" si="2"/>
        <v>0</v>
      </c>
      <c r="N26" s="50"/>
      <c r="O26" s="4">
        <f t="shared" si="5"/>
        <v>1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1:25" ht="12.95" customHeight="1" x14ac:dyDescent="0.2">
      <c r="A27" s="55"/>
      <c r="B27" s="17">
        <v>16</v>
      </c>
      <c r="C27" s="18">
        <f t="shared" si="0"/>
        <v>45673</v>
      </c>
      <c r="D27" s="43"/>
      <c r="E27" s="19"/>
      <c r="F27" s="19"/>
      <c r="G27" s="20">
        <f t="shared" si="1"/>
        <v>0</v>
      </c>
      <c r="H27" s="56"/>
      <c r="I27" s="50"/>
      <c r="J27" s="3">
        <f t="shared" si="3"/>
        <v>0</v>
      </c>
      <c r="K27" s="3">
        <f t="shared" si="4"/>
        <v>0</v>
      </c>
      <c r="L27" s="50"/>
      <c r="M27" s="4" t="b">
        <f t="shared" si="2"/>
        <v>0</v>
      </c>
      <c r="N27" s="50"/>
      <c r="O27" s="4">
        <f t="shared" si="5"/>
        <v>1</v>
      </c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ht="12.95" customHeight="1" x14ac:dyDescent="0.2">
      <c r="A28" s="55"/>
      <c r="B28" s="17">
        <v>17</v>
      </c>
      <c r="C28" s="18">
        <f t="shared" si="0"/>
        <v>45674</v>
      </c>
      <c r="D28" s="43"/>
      <c r="E28" s="19"/>
      <c r="F28" s="19"/>
      <c r="G28" s="20">
        <f t="shared" si="1"/>
        <v>0</v>
      </c>
      <c r="H28" s="56"/>
      <c r="I28" s="50"/>
      <c r="J28" s="3">
        <f t="shared" si="3"/>
        <v>0</v>
      </c>
      <c r="K28" s="3">
        <f t="shared" si="4"/>
        <v>0</v>
      </c>
      <c r="L28" s="50"/>
      <c r="M28" s="4" t="b">
        <f t="shared" si="2"/>
        <v>0</v>
      </c>
      <c r="N28" s="50"/>
      <c r="O28" s="4">
        <f t="shared" si="5"/>
        <v>1</v>
      </c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spans="1:25" ht="12.95" customHeight="1" x14ac:dyDescent="0.2">
      <c r="A29" s="55"/>
      <c r="B29" s="17">
        <v>18</v>
      </c>
      <c r="C29" s="18">
        <f t="shared" si="0"/>
        <v>45675</v>
      </c>
      <c r="D29" s="43"/>
      <c r="E29" s="19"/>
      <c r="F29" s="19"/>
      <c r="G29" s="20">
        <f t="shared" si="1"/>
        <v>0</v>
      </c>
      <c r="H29" s="56"/>
      <c r="I29" s="50"/>
      <c r="J29" s="3">
        <f t="shared" si="3"/>
        <v>0</v>
      </c>
      <c r="K29" s="3">
        <f t="shared" si="4"/>
        <v>0</v>
      </c>
      <c r="L29" s="50"/>
      <c r="M29" s="4" t="b">
        <f t="shared" si="2"/>
        <v>1</v>
      </c>
      <c r="N29" s="50"/>
      <c r="O29" s="4">
        <f t="shared" si="5"/>
        <v>0</v>
      </c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spans="1:25" ht="12.95" customHeight="1" x14ac:dyDescent="0.2">
      <c r="A30" s="55"/>
      <c r="B30" s="17">
        <v>19</v>
      </c>
      <c r="C30" s="18">
        <f t="shared" si="0"/>
        <v>45676</v>
      </c>
      <c r="D30" s="43"/>
      <c r="E30" s="19"/>
      <c r="F30" s="19"/>
      <c r="G30" s="20">
        <f t="shared" si="1"/>
        <v>0</v>
      </c>
      <c r="H30" s="56"/>
      <c r="I30" s="50"/>
      <c r="J30" s="3">
        <f t="shared" si="3"/>
        <v>0</v>
      </c>
      <c r="K30" s="3">
        <f t="shared" si="4"/>
        <v>0</v>
      </c>
      <c r="L30" s="50"/>
      <c r="M30" s="4" t="b">
        <f t="shared" si="2"/>
        <v>1</v>
      </c>
      <c r="N30" s="50"/>
      <c r="O30" s="4">
        <f t="shared" si="5"/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 ht="12.95" customHeight="1" x14ac:dyDescent="0.2">
      <c r="A31" s="55"/>
      <c r="B31" s="17">
        <v>20</v>
      </c>
      <c r="C31" s="18">
        <f t="shared" si="0"/>
        <v>45677</v>
      </c>
      <c r="D31" s="43"/>
      <c r="E31" s="19"/>
      <c r="F31" s="19"/>
      <c r="G31" s="20">
        <f t="shared" si="1"/>
        <v>0</v>
      </c>
      <c r="H31" s="56"/>
      <c r="I31" s="50"/>
      <c r="J31" s="3">
        <f t="shared" si="3"/>
        <v>0</v>
      </c>
      <c r="K31" s="3">
        <f t="shared" si="4"/>
        <v>0</v>
      </c>
      <c r="L31" s="50"/>
      <c r="M31" s="4" t="b">
        <f t="shared" si="2"/>
        <v>0</v>
      </c>
      <c r="N31" s="50"/>
      <c r="O31" s="4">
        <f t="shared" si="5"/>
        <v>1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ht="12.95" customHeight="1" x14ac:dyDescent="0.2">
      <c r="A32" s="55"/>
      <c r="B32" s="17">
        <v>21</v>
      </c>
      <c r="C32" s="18">
        <f t="shared" si="0"/>
        <v>45678</v>
      </c>
      <c r="D32" s="43"/>
      <c r="E32" s="19"/>
      <c r="F32" s="19"/>
      <c r="G32" s="20">
        <f t="shared" si="1"/>
        <v>0</v>
      </c>
      <c r="H32" s="56"/>
      <c r="I32" s="50"/>
      <c r="J32" s="3">
        <f t="shared" si="3"/>
        <v>0</v>
      </c>
      <c r="K32" s="3">
        <f t="shared" si="4"/>
        <v>0</v>
      </c>
      <c r="L32" s="50"/>
      <c r="M32" s="4" t="b">
        <f t="shared" si="2"/>
        <v>0</v>
      </c>
      <c r="N32" s="50"/>
      <c r="O32" s="4">
        <f t="shared" si="5"/>
        <v>1</v>
      </c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15" ht="12.95" customHeight="1" x14ac:dyDescent="0.2">
      <c r="A33" s="55"/>
      <c r="B33" s="17">
        <v>22</v>
      </c>
      <c r="C33" s="18">
        <f t="shared" si="0"/>
        <v>45679</v>
      </c>
      <c r="D33" s="43"/>
      <c r="E33" s="19"/>
      <c r="F33" s="19"/>
      <c r="G33" s="20">
        <f t="shared" si="1"/>
        <v>0</v>
      </c>
      <c r="H33" s="56"/>
      <c r="I33" s="50"/>
      <c r="J33" s="3">
        <f t="shared" si="3"/>
        <v>0</v>
      </c>
      <c r="K33" s="3">
        <f t="shared" si="4"/>
        <v>0</v>
      </c>
      <c r="L33" s="50"/>
      <c r="M33" s="4" t="b">
        <f t="shared" si="2"/>
        <v>0</v>
      </c>
      <c r="N33" s="50"/>
      <c r="O33" s="4">
        <f t="shared" si="5"/>
        <v>1</v>
      </c>
    </row>
    <row r="34" spans="1:15" ht="12.95" customHeight="1" x14ac:dyDescent="0.2">
      <c r="A34" s="55"/>
      <c r="B34" s="17">
        <v>23</v>
      </c>
      <c r="C34" s="18">
        <f t="shared" si="0"/>
        <v>45680</v>
      </c>
      <c r="D34" s="43"/>
      <c r="E34" s="19"/>
      <c r="F34" s="19"/>
      <c r="G34" s="20">
        <f t="shared" si="1"/>
        <v>0</v>
      </c>
      <c r="H34" s="56"/>
      <c r="I34" s="50"/>
      <c r="J34" s="3">
        <f t="shared" si="3"/>
        <v>0</v>
      </c>
      <c r="K34" s="3">
        <f t="shared" si="4"/>
        <v>0</v>
      </c>
      <c r="L34" s="50"/>
      <c r="M34" s="4" t="b">
        <f t="shared" si="2"/>
        <v>0</v>
      </c>
      <c r="N34" s="50"/>
      <c r="O34" s="4">
        <f t="shared" si="5"/>
        <v>1</v>
      </c>
    </row>
    <row r="35" spans="1:15" ht="12.95" customHeight="1" x14ac:dyDescent="0.2">
      <c r="A35" s="55"/>
      <c r="B35" s="17">
        <v>24</v>
      </c>
      <c r="C35" s="18">
        <f t="shared" si="0"/>
        <v>45681</v>
      </c>
      <c r="D35" s="43"/>
      <c r="E35" s="19"/>
      <c r="F35" s="19"/>
      <c r="G35" s="20">
        <f t="shared" si="1"/>
        <v>0</v>
      </c>
      <c r="H35" s="56"/>
      <c r="I35" s="50"/>
      <c r="J35" s="3">
        <f t="shared" si="3"/>
        <v>0</v>
      </c>
      <c r="K35" s="3">
        <f t="shared" si="4"/>
        <v>0</v>
      </c>
      <c r="L35" s="50"/>
      <c r="M35" s="4" t="b">
        <f t="shared" si="2"/>
        <v>0</v>
      </c>
      <c r="N35" s="50"/>
      <c r="O35" s="4">
        <f t="shared" si="5"/>
        <v>1</v>
      </c>
    </row>
    <row r="36" spans="1:15" ht="12.95" customHeight="1" x14ac:dyDescent="0.2">
      <c r="A36" s="55"/>
      <c r="B36" s="17">
        <v>25</v>
      </c>
      <c r="C36" s="18">
        <f t="shared" si="0"/>
        <v>45682</v>
      </c>
      <c r="D36" s="43"/>
      <c r="E36" s="19"/>
      <c r="F36" s="19"/>
      <c r="G36" s="20">
        <f t="shared" si="1"/>
        <v>0</v>
      </c>
      <c r="H36" s="56"/>
      <c r="I36" s="50"/>
      <c r="J36" s="3">
        <f t="shared" si="3"/>
        <v>0</v>
      </c>
      <c r="K36" s="3">
        <f t="shared" si="4"/>
        <v>0</v>
      </c>
      <c r="L36" s="50"/>
      <c r="M36" s="4" t="b">
        <f t="shared" si="2"/>
        <v>1</v>
      </c>
      <c r="N36" s="50"/>
      <c r="O36" s="4">
        <f t="shared" si="5"/>
        <v>0</v>
      </c>
    </row>
    <row r="37" spans="1:15" ht="12.95" customHeight="1" x14ac:dyDescent="0.2">
      <c r="A37" s="55"/>
      <c r="B37" s="17">
        <v>26</v>
      </c>
      <c r="C37" s="18">
        <f t="shared" si="0"/>
        <v>45683</v>
      </c>
      <c r="D37" s="43"/>
      <c r="E37" s="19"/>
      <c r="F37" s="19"/>
      <c r="G37" s="20">
        <f t="shared" si="1"/>
        <v>0</v>
      </c>
      <c r="H37" s="56"/>
      <c r="I37" s="50"/>
      <c r="J37" s="3">
        <f t="shared" si="3"/>
        <v>0</v>
      </c>
      <c r="K37" s="3">
        <f t="shared" si="4"/>
        <v>0</v>
      </c>
      <c r="L37" s="50"/>
      <c r="M37" s="4" t="b">
        <f t="shared" si="2"/>
        <v>1</v>
      </c>
      <c r="N37" s="50"/>
      <c r="O37" s="4">
        <f t="shared" si="5"/>
        <v>0</v>
      </c>
    </row>
    <row r="38" spans="1:15" ht="12.95" customHeight="1" x14ac:dyDescent="0.2">
      <c r="A38" s="55"/>
      <c r="B38" s="17">
        <v>27</v>
      </c>
      <c r="C38" s="18">
        <f t="shared" si="0"/>
        <v>45684</v>
      </c>
      <c r="D38" s="43"/>
      <c r="E38" s="19"/>
      <c r="F38" s="19"/>
      <c r="G38" s="20">
        <f t="shared" si="1"/>
        <v>0</v>
      </c>
      <c r="H38" s="56"/>
      <c r="I38" s="50"/>
      <c r="J38" s="3">
        <f t="shared" si="3"/>
        <v>0</v>
      </c>
      <c r="K38" s="3">
        <f t="shared" si="4"/>
        <v>0</v>
      </c>
      <c r="L38" s="50"/>
      <c r="M38" s="4" t="b">
        <f t="shared" si="2"/>
        <v>0</v>
      </c>
      <c r="N38" s="50"/>
      <c r="O38" s="4">
        <f t="shared" si="5"/>
        <v>1</v>
      </c>
    </row>
    <row r="39" spans="1:15" ht="12.95" customHeight="1" x14ac:dyDescent="0.2">
      <c r="A39" s="55"/>
      <c r="B39" s="17">
        <v>28</v>
      </c>
      <c r="C39" s="18">
        <f t="shared" si="0"/>
        <v>45685</v>
      </c>
      <c r="D39" s="43"/>
      <c r="E39" s="19"/>
      <c r="F39" s="19"/>
      <c r="G39" s="20">
        <f t="shared" si="1"/>
        <v>0</v>
      </c>
      <c r="H39" s="56"/>
      <c r="I39" s="50"/>
      <c r="J39" s="3">
        <f t="shared" si="3"/>
        <v>0</v>
      </c>
      <c r="K39" s="3">
        <f t="shared" si="4"/>
        <v>0</v>
      </c>
      <c r="L39" s="50"/>
      <c r="M39" s="4" t="b">
        <f t="shared" si="2"/>
        <v>0</v>
      </c>
      <c r="N39" s="50"/>
      <c r="O39" s="4">
        <f t="shared" si="5"/>
        <v>1</v>
      </c>
    </row>
    <row r="40" spans="1:15" ht="12.95" customHeight="1" x14ac:dyDescent="0.2">
      <c r="A40" s="55"/>
      <c r="B40" s="17">
        <v>29</v>
      </c>
      <c r="C40" s="18">
        <f t="shared" si="0"/>
        <v>45686</v>
      </c>
      <c r="D40" s="43"/>
      <c r="E40" s="19"/>
      <c r="F40" s="19"/>
      <c r="G40" s="20">
        <f t="shared" si="1"/>
        <v>0</v>
      </c>
      <c r="H40" s="56"/>
      <c r="I40" s="50"/>
      <c r="J40" s="3">
        <f t="shared" si="3"/>
        <v>0</v>
      </c>
      <c r="K40" s="3">
        <f t="shared" si="4"/>
        <v>0</v>
      </c>
      <c r="L40" s="50"/>
      <c r="M40" s="4" t="b">
        <f t="shared" si="2"/>
        <v>0</v>
      </c>
      <c r="N40" s="50"/>
      <c r="O40" s="4">
        <f t="shared" si="5"/>
        <v>1</v>
      </c>
    </row>
    <row r="41" spans="1:15" ht="12.95" customHeight="1" x14ac:dyDescent="0.2">
      <c r="A41" s="55"/>
      <c r="B41" s="17">
        <v>30</v>
      </c>
      <c r="C41" s="18">
        <f t="shared" si="0"/>
        <v>45687</v>
      </c>
      <c r="D41" s="43"/>
      <c r="E41" s="19"/>
      <c r="F41" s="19"/>
      <c r="G41" s="20">
        <f t="shared" si="1"/>
        <v>0</v>
      </c>
      <c r="H41" s="56"/>
      <c r="I41" s="50"/>
      <c r="J41" s="3">
        <f t="shared" si="3"/>
        <v>0</v>
      </c>
      <c r="K41" s="3">
        <f t="shared" si="4"/>
        <v>0</v>
      </c>
      <c r="L41" s="50"/>
      <c r="M41" s="4" t="b">
        <f t="shared" si="2"/>
        <v>0</v>
      </c>
      <c r="N41" s="50"/>
      <c r="O41" s="4">
        <f t="shared" si="5"/>
        <v>1</v>
      </c>
    </row>
    <row r="42" spans="1:15" ht="12.95" customHeight="1" x14ac:dyDescent="0.2">
      <c r="A42" s="55"/>
      <c r="B42" s="17">
        <v>31</v>
      </c>
      <c r="C42" s="18">
        <f t="shared" si="0"/>
        <v>45688</v>
      </c>
      <c r="D42" s="43"/>
      <c r="E42" s="19"/>
      <c r="F42" s="19"/>
      <c r="G42" s="20">
        <f t="shared" si="1"/>
        <v>0</v>
      </c>
      <c r="H42" s="56"/>
      <c r="I42" s="50"/>
      <c r="J42" s="3">
        <f t="shared" si="3"/>
        <v>0</v>
      </c>
      <c r="K42" s="3">
        <f t="shared" si="4"/>
        <v>0</v>
      </c>
      <c r="L42" s="50"/>
      <c r="M42" s="4" t="b">
        <f t="shared" si="2"/>
        <v>0</v>
      </c>
      <c r="N42" s="50"/>
      <c r="O42" s="4">
        <f t="shared" si="5"/>
        <v>1</v>
      </c>
    </row>
    <row r="43" spans="1:15" ht="12.95" customHeight="1" x14ac:dyDescent="0.2">
      <c r="A43" s="55"/>
      <c r="B43" s="21"/>
      <c r="C43" s="21"/>
      <c r="D43" s="21"/>
      <c r="E43" s="21"/>
      <c r="F43" s="21"/>
      <c r="G43" s="20">
        <f>SUM(G12:G42)</f>
        <v>0</v>
      </c>
      <c r="H43" s="56"/>
      <c r="I43" s="50"/>
      <c r="J43" s="50"/>
      <c r="K43" s="50"/>
      <c r="L43" s="50"/>
      <c r="M43" s="50"/>
      <c r="N43" s="50"/>
      <c r="O43" s="50"/>
    </row>
    <row r="44" spans="1:15" ht="3.75" customHeight="1" x14ac:dyDescent="0.2">
      <c r="A44" s="55"/>
      <c r="B44" s="9"/>
      <c r="C44" s="9"/>
      <c r="D44" s="9"/>
      <c r="E44" s="9"/>
      <c r="F44" s="9"/>
      <c r="G44" s="9"/>
      <c r="H44" s="56"/>
      <c r="I44" s="50"/>
      <c r="J44" s="50"/>
      <c r="K44" s="50"/>
      <c r="L44" s="50"/>
      <c r="M44" s="50"/>
      <c r="N44" s="50"/>
      <c r="O44" s="50"/>
    </row>
    <row r="45" spans="1:15" ht="12.95" customHeight="1" x14ac:dyDescent="0.2">
      <c r="A45" s="55"/>
      <c r="B45" s="22" t="s">
        <v>43</v>
      </c>
      <c r="C45" s="23"/>
      <c r="D45" s="23"/>
      <c r="E45" s="23"/>
      <c r="F45" s="23"/>
      <c r="G45" s="24"/>
      <c r="H45" s="56"/>
      <c r="I45" s="50"/>
      <c r="J45" s="50"/>
      <c r="K45" s="50"/>
      <c r="L45" s="50"/>
      <c r="M45" s="50"/>
      <c r="N45" s="50"/>
      <c r="O45" s="50"/>
    </row>
    <row r="46" spans="1:15" ht="12.95" customHeight="1" x14ac:dyDescent="0.2">
      <c r="A46" s="55"/>
      <c r="B46" s="25" t="s">
        <v>13</v>
      </c>
      <c r="C46" s="26"/>
      <c r="D46" s="27" t="s">
        <v>44</v>
      </c>
      <c r="E46" s="62"/>
      <c r="F46" s="62"/>
      <c r="G46" s="63"/>
      <c r="H46" s="56"/>
      <c r="I46" s="50"/>
      <c r="J46" s="50"/>
      <c r="K46" s="50"/>
      <c r="L46" s="50"/>
      <c r="M46" s="50"/>
      <c r="N46" s="50"/>
      <c r="O46" s="50"/>
    </row>
    <row r="47" spans="1:15" ht="12.95" customHeight="1" x14ac:dyDescent="0.2">
      <c r="A47" s="55"/>
      <c r="B47" s="28" t="s">
        <v>45</v>
      </c>
      <c r="C47" s="29"/>
      <c r="D47" s="44"/>
      <c r="E47" s="66"/>
      <c r="F47" s="66"/>
      <c r="G47" s="67"/>
      <c r="H47" s="56"/>
      <c r="I47" s="50"/>
      <c r="J47" s="50"/>
      <c r="K47" s="50"/>
      <c r="L47" s="50"/>
      <c r="M47" s="50"/>
      <c r="N47" s="50"/>
      <c r="O47" s="50"/>
    </row>
    <row r="48" spans="1:15" ht="3.75" customHeight="1" x14ac:dyDescent="0.2">
      <c r="A48" s="55"/>
      <c r="B48" s="21"/>
      <c r="C48" s="21"/>
      <c r="D48" s="21"/>
      <c r="E48" s="21"/>
      <c r="F48" s="21"/>
      <c r="G48" s="21"/>
      <c r="H48" s="56"/>
      <c r="I48" s="50"/>
      <c r="J48" s="50"/>
      <c r="K48" s="50"/>
      <c r="L48" s="50"/>
      <c r="M48" s="50"/>
      <c r="N48" s="50"/>
      <c r="O48" s="50"/>
    </row>
    <row r="49" spans="1:8" ht="24.75" customHeight="1" x14ac:dyDescent="0.2">
      <c r="A49" s="55"/>
      <c r="B49" s="74" t="s">
        <v>46</v>
      </c>
      <c r="C49" s="75"/>
      <c r="D49" s="75"/>
      <c r="E49" s="75"/>
      <c r="F49" s="75"/>
      <c r="G49" s="69"/>
      <c r="H49" s="56"/>
    </row>
    <row r="50" spans="1:8" ht="12.95" customHeight="1" x14ac:dyDescent="0.2">
      <c r="A50" s="55"/>
      <c r="B50" s="25" t="s">
        <v>3</v>
      </c>
      <c r="C50" s="26"/>
      <c r="D50" s="27" t="s">
        <v>44</v>
      </c>
      <c r="E50" s="62"/>
      <c r="F50" s="62"/>
      <c r="G50" s="63"/>
      <c r="H50" s="56"/>
    </row>
    <row r="51" spans="1:8" ht="12.95" customHeight="1" x14ac:dyDescent="0.2">
      <c r="A51" s="55"/>
      <c r="B51" s="30" t="s">
        <v>47</v>
      </c>
      <c r="C51" s="31"/>
      <c r="D51" s="32"/>
      <c r="E51" s="64"/>
      <c r="F51" s="64"/>
      <c r="G51" s="65"/>
      <c r="H51" s="56"/>
    </row>
    <row r="52" spans="1:8" ht="12.95" customHeight="1" x14ac:dyDescent="0.2">
      <c r="A52" s="55"/>
      <c r="B52" s="30" t="s">
        <v>13</v>
      </c>
      <c r="C52" s="31"/>
      <c r="D52" s="32"/>
      <c r="E52" s="64"/>
      <c r="F52" s="64"/>
      <c r="G52" s="65"/>
      <c r="H52" s="56"/>
    </row>
    <row r="53" spans="1:8" ht="12.95" customHeight="1" x14ac:dyDescent="0.2">
      <c r="A53" s="55"/>
      <c r="B53" s="28" t="s">
        <v>45</v>
      </c>
      <c r="C53" s="29"/>
      <c r="D53" s="33"/>
      <c r="E53" s="66"/>
      <c r="F53" s="66"/>
      <c r="G53" s="67"/>
      <c r="H53" s="56"/>
    </row>
    <row r="54" spans="1:8" ht="4.5" customHeight="1" x14ac:dyDescent="0.2">
      <c r="A54" s="59"/>
      <c r="B54" s="60"/>
      <c r="C54" s="60"/>
      <c r="D54" s="60"/>
      <c r="E54" s="60"/>
      <c r="F54" s="60"/>
      <c r="G54" s="60"/>
      <c r="H54" s="61"/>
    </row>
  </sheetData>
  <sheetProtection algorithmName="SHA-512" hashValue="VAa5E5dR2BO8Je9U0br9N12g3hv1U/9bhU/uYmo59KndkBql9Edo7Df4sQ+MdvTN0zB4YaiE18R2FTFk0GJ23g==" saltValue="efRwVj5fynwJvJC7PdMU0w==" spinCount="100000" sheet="1" selectLockedCells="1"/>
  <mergeCells count="9">
    <mergeCell ref="E50:G53"/>
    <mergeCell ref="E46:G47"/>
    <mergeCell ref="B3:C3"/>
    <mergeCell ref="B4:C4"/>
    <mergeCell ref="B5:C5"/>
    <mergeCell ref="B9:G9"/>
    <mergeCell ref="B49:G49"/>
    <mergeCell ref="B6:C6"/>
    <mergeCell ref="B7:C7"/>
  </mergeCells>
  <conditionalFormatting sqref="B12:B42">
    <cfRule type="expression" dxfId="5" priority="1">
      <formula>IF(OR(B12 &gt; $R$14,O12 = 0),TRUE,FALSE)</formula>
    </cfRule>
  </conditionalFormatting>
  <conditionalFormatting sqref="C12:C42">
    <cfRule type="expression" dxfId="4" priority="25">
      <formula>IF(OR(B12 &gt; $R$14,O12 = 0),TRUE,FALSE)</formula>
    </cfRule>
  </conditionalFormatting>
  <conditionalFormatting sqref="D12:D42">
    <cfRule type="expression" dxfId="3" priority="26">
      <formula>IF(OR(B12 &gt; $R$14,O12 = 0),TRUE,FALSE)</formula>
    </cfRule>
  </conditionalFormatting>
  <conditionalFormatting sqref="E12:E42">
    <cfRule type="expression" dxfId="2" priority="23">
      <formula>IF(OR(B12 &gt; $R$14,O12 = 0),TRUE,FALSE)</formula>
    </cfRule>
  </conditionalFormatting>
  <conditionalFormatting sqref="F12:F42">
    <cfRule type="expression" dxfId="1" priority="24">
      <formula>IF(OR(B12 &gt; $R$14,O12 = 0),TRUE,FALSE)</formula>
    </cfRule>
  </conditionalFormatting>
  <conditionalFormatting sqref="G12:G42">
    <cfRule type="expression" dxfId="0" priority="27">
      <formula>IF(OR(B12 &gt; $R$14,O12 = 0),TRUE,FALSE)</formula>
    </cfRule>
  </conditionalFormatting>
  <dataValidations count="5">
    <dataValidation type="list" allowBlank="1" showInputMessage="1" showErrorMessage="1" sqref="F12:F42" xr:uid="{00000000-0002-0000-0000-000000000000}">
      <formula1>$W$12:$W$13</formula1>
    </dataValidation>
    <dataValidation type="list" allowBlank="1" showInputMessage="1" showErrorMessage="1" sqref="H4" xr:uid="{00000000-0002-0000-0000-000001000000}">
      <formula1>$U$12:$U$23</formula1>
    </dataValidation>
    <dataValidation type="custom" operator="greaterThan" allowBlank="1" showInputMessage="1" showErrorMessage="1" errorTitle="Geen werkdag" error="Deze dag is geen werkdag in de opgegeven maand." sqref="E12:E42" xr:uid="{00000000-0002-0000-0000-000002000000}">
      <formula1>INDIRECT("M" &amp; ROW())=FALSE</formula1>
    </dataValidation>
    <dataValidation type="list" allowBlank="1" showInputMessage="1" showErrorMessage="1" errorTitle="Selecteer een maand" error="Selecteer een maand door gebruik te maken van het pulldown-menu." sqref="F4" xr:uid="{00000000-0002-0000-0000-000003000000}">
      <formula1>$U$12:$U$23</formula1>
    </dataValidation>
    <dataValidation type="list" allowBlank="1" showInputMessage="1" showErrorMessage="1" sqref="F3" xr:uid="{44AC9492-5E7C-4DC4-8681-2C93545C6E33}">
      <formula1>$Y$12:$Y$23</formula1>
    </dataValidation>
  </dataValidations>
  <pageMargins left="0.7" right="0.7" top="0.75" bottom="0.75" header="0.3" footer="0.3"/>
  <pageSetup paperSize="9" fitToWidth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3522b0-0efc-4981-9279-79eb4d041a05" xsi:nil="true"/>
    <lcf76f155ced4ddcb4097134ff3c332f xmlns="d4360218-832f-4aff-8006-ef80c026c6d2">
      <Terms xmlns="http://schemas.microsoft.com/office/infopath/2007/PartnerControls"/>
    </lcf76f155ced4ddcb4097134ff3c332f>
    <SharedWithUsers xmlns="6d3522b0-0efc-4981-9279-79eb4d041a0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F9CFCAA46D846B9B722E2CE6CFB9B" ma:contentTypeVersion="15" ma:contentTypeDescription="Een nieuw document maken." ma:contentTypeScope="" ma:versionID="de4df888180b2985386e3a9deab9817e">
  <xsd:schema xmlns:xsd="http://www.w3.org/2001/XMLSchema" xmlns:xs="http://www.w3.org/2001/XMLSchema" xmlns:p="http://schemas.microsoft.com/office/2006/metadata/properties" xmlns:ns2="d4360218-832f-4aff-8006-ef80c026c6d2" xmlns:ns3="6d3522b0-0efc-4981-9279-79eb4d041a05" targetNamespace="http://schemas.microsoft.com/office/2006/metadata/properties" ma:root="true" ma:fieldsID="d9f871a548757d4e2784b9a011288585" ns2:_="" ns3:_="">
    <xsd:import namespace="d4360218-832f-4aff-8006-ef80c026c6d2"/>
    <xsd:import namespace="6d3522b0-0efc-4981-9279-79eb4d041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60218-832f-4aff-8006-ef80c026c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d652b291-1539-48c1-b68e-a7cd7716be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522b0-0efc-4981-9279-79eb4d041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b8bd9a-7680-48ff-b375-e3cb842b4274}" ma:internalName="TaxCatchAll" ma:showField="CatchAllData" ma:web="6d3522b0-0efc-4981-9279-79eb4d04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86254-AEDF-476D-9C05-790678DFD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AB22D-38B5-4542-81D6-055A9E2C827D}">
  <ds:schemaRefs>
    <ds:schemaRef ds:uri="http://schemas.microsoft.com/office/2006/metadata/properties"/>
    <ds:schemaRef ds:uri="http://schemas.microsoft.com/office/infopath/2007/PartnerControls"/>
    <ds:schemaRef ds:uri="6d3522b0-0efc-4981-9279-79eb4d041a05"/>
    <ds:schemaRef ds:uri="d4360218-832f-4aff-8006-ef80c026c6d2"/>
  </ds:schemaRefs>
</ds:datastoreItem>
</file>

<file path=customXml/itemProps3.xml><?xml version="1.0" encoding="utf-8"?>
<ds:datastoreItem xmlns:ds="http://schemas.openxmlformats.org/officeDocument/2006/customXml" ds:itemID="{60D398F9-FE74-499A-B057-A793117E9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60218-832f-4aff-8006-ef80c026c6d2"/>
    <ds:schemaRef ds:uri="6d3522b0-0efc-4981-9279-79eb4d041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Reiskosten Woon-werk</vt:lpstr>
      <vt:lpstr>'Reiskosten Woon-werk'!Afdrukbereik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Rudi van der Molen</dc:creator>
  <cp:keywords/>
  <dc:description/>
  <cp:lastModifiedBy>Peter de Vette</cp:lastModifiedBy>
  <cp:revision/>
  <dcterms:created xsi:type="dcterms:W3CDTF">2016-11-02T08:56:35Z</dcterms:created>
  <dcterms:modified xsi:type="dcterms:W3CDTF">2025-01-20T13:02:17Z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0x010100FBBF9CFCAA46D846B9B722E2CE6CFB9B</vt:lpwstr>
  </property>
  <property fmtid="{D5CDD505-2E9C-101B-9397-08002B2CF9AE}" pid="3" name="Order">
    <vt:r8>3013300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