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yade365.sharepoint.com/sites/af-ApplicatiebeheerPersoneel/Gedeelde  documenten/General/Afdeling/12. Website/"/>
    </mc:Choice>
  </mc:AlternateContent>
  <xr:revisionPtr revIDLastSave="29" documentId="8_{666EECDE-8169-47AE-A229-227FAFE1482C}" xr6:coauthVersionLast="47" xr6:coauthVersionMax="47" xr10:uidLastSave="{EADB2FBE-302F-462F-85A2-0C621207D29A}"/>
  <bookViews>
    <workbookView xWindow="-120" yWindow="-120" windowWidth="38640" windowHeight="21120" xr2:uid="{00000000-000D-0000-FFFF-FFFF00000000}"/>
  </bookViews>
  <sheets>
    <sheet name="Reiskosten Woon-werk" sheetId="1" r:id="rId1"/>
  </sheets>
  <definedNames>
    <definedName name="_xlnm.Print_Area" localSheetId="0">'Reiskosten Woon-werk'!$A$1:$H$45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1" i="1"/>
  <c r="J12" i="1"/>
  <c r="J13" i="1"/>
  <c r="K13" i="1" s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11" i="1"/>
  <c r="G4" i="1" l="1"/>
  <c r="C12" i="1" l="1"/>
  <c r="O12" i="1" s="1"/>
  <c r="C13" i="1"/>
  <c r="O13" i="1" s="1"/>
  <c r="C14" i="1"/>
  <c r="O14" i="1" s="1"/>
  <c r="C15" i="1"/>
  <c r="O15" i="1" s="1"/>
  <c r="C16" i="1"/>
  <c r="O16" i="1" s="1"/>
  <c r="C17" i="1"/>
  <c r="O17" i="1" s="1"/>
  <c r="C18" i="1"/>
  <c r="O18" i="1" s="1"/>
  <c r="C19" i="1"/>
  <c r="O19" i="1" s="1"/>
  <c r="C20" i="1"/>
  <c r="O20" i="1" s="1"/>
  <c r="C21" i="1"/>
  <c r="O21" i="1" s="1"/>
  <c r="C22" i="1"/>
  <c r="O22" i="1" s="1"/>
  <c r="C23" i="1"/>
  <c r="O23" i="1" s="1"/>
  <c r="C24" i="1"/>
  <c r="O24" i="1" s="1"/>
  <c r="C25" i="1"/>
  <c r="O25" i="1" s="1"/>
  <c r="C26" i="1"/>
  <c r="O26" i="1" s="1"/>
  <c r="C27" i="1"/>
  <c r="O27" i="1" s="1"/>
  <c r="C28" i="1"/>
  <c r="O28" i="1" s="1"/>
  <c r="C29" i="1"/>
  <c r="O29" i="1" s="1"/>
  <c r="C30" i="1"/>
  <c r="O30" i="1" s="1"/>
  <c r="C31" i="1"/>
  <c r="O31" i="1" s="1"/>
  <c r="C32" i="1"/>
  <c r="O32" i="1" s="1"/>
  <c r="C33" i="1"/>
  <c r="O33" i="1" s="1"/>
  <c r="C34" i="1"/>
  <c r="O34" i="1" s="1"/>
  <c r="C35" i="1"/>
  <c r="O35" i="1" s="1"/>
  <c r="C36" i="1"/>
  <c r="O36" i="1" s="1"/>
  <c r="C37" i="1"/>
  <c r="O37" i="1" s="1"/>
  <c r="C38" i="1"/>
  <c r="O38" i="1" s="1"/>
  <c r="C39" i="1"/>
  <c r="O39" i="1" s="1"/>
  <c r="C40" i="1"/>
  <c r="O40" i="1" s="1"/>
  <c r="C41" i="1"/>
  <c r="O41" i="1" s="1"/>
  <c r="C11" i="1"/>
  <c r="O11" i="1" s="1"/>
  <c r="R11" i="1"/>
  <c r="R12" i="1" s="1"/>
  <c r="R13" i="1" s="1"/>
  <c r="M12" i="1" l="1"/>
  <c r="G12" i="1" s="1"/>
  <c r="M11" i="1"/>
  <c r="G11" i="1" s="1"/>
  <c r="M38" i="1"/>
  <c r="G38" i="1" s="1"/>
  <c r="M34" i="1"/>
  <c r="G34" i="1" s="1"/>
  <c r="M30" i="1"/>
  <c r="G30" i="1" s="1"/>
  <c r="M26" i="1"/>
  <c r="G26" i="1" s="1"/>
  <c r="M22" i="1"/>
  <c r="G22" i="1" s="1"/>
  <c r="M18" i="1"/>
  <c r="G18" i="1" s="1"/>
  <c r="M14" i="1"/>
  <c r="G14" i="1" s="1"/>
  <c r="M27" i="1"/>
  <c r="G27" i="1" s="1"/>
  <c r="M41" i="1"/>
  <c r="G41" i="1" s="1"/>
  <c r="M37" i="1"/>
  <c r="G37" i="1" s="1"/>
  <c r="M33" i="1"/>
  <c r="G33" i="1" s="1"/>
  <c r="M29" i="1"/>
  <c r="G29" i="1" s="1"/>
  <c r="M25" i="1"/>
  <c r="G25" i="1" s="1"/>
  <c r="M21" i="1"/>
  <c r="G21" i="1" s="1"/>
  <c r="M17" i="1"/>
  <c r="G17" i="1" s="1"/>
  <c r="M13" i="1"/>
  <c r="G13" i="1" s="1"/>
  <c r="M39" i="1"/>
  <c r="G39" i="1" s="1"/>
  <c r="M35" i="1"/>
  <c r="G35" i="1" s="1"/>
  <c r="M31" i="1"/>
  <c r="G31" i="1" s="1"/>
  <c r="M23" i="1"/>
  <c r="G23" i="1" s="1"/>
  <c r="M19" i="1"/>
  <c r="G19" i="1" s="1"/>
  <c r="M15" i="1"/>
  <c r="G15" i="1" s="1"/>
  <c r="M40" i="1"/>
  <c r="G40" i="1" s="1"/>
  <c r="M36" i="1"/>
  <c r="G36" i="1" s="1"/>
  <c r="M32" i="1"/>
  <c r="G32" i="1" s="1"/>
  <c r="M28" i="1"/>
  <c r="G28" i="1" s="1"/>
  <c r="M24" i="1"/>
  <c r="G24" i="1" s="1"/>
  <c r="M20" i="1"/>
  <c r="G20" i="1" s="1"/>
  <c r="M16" i="1"/>
  <c r="G16" i="1" s="1"/>
  <c r="G45" i="1" l="1"/>
  <c r="I39" i="1"/>
  <c r="I14" i="1"/>
  <c r="I17" i="1"/>
  <c r="I18" i="1"/>
  <c r="I23" i="1"/>
  <c r="I29" i="1"/>
  <c r="I22" i="1"/>
  <c r="I21" i="1"/>
  <c r="I16" i="1"/>
  <c r="I26" i="1"/>
  <c r="I19" i="1"/>
  <c r="I37" i="1"/>
  <c r="I30" i="1"/>
  <c r="I13" i="1"/>
  <c r="I41" i="1"/>
  <c r="I28" i="1"/>
  <c r="I34" i="1"/>
  <c r="I35" i="1"/>
  <c r="I27" i="1"/>
  <c r="I32" i="1"/>
  <c r="I38" i="1"/>
  <c r="I15" i="1"/>
  <c r="I25" i="1"/>
  <c r="I20" i="1"/>
  <c r="I36" i="1"/>
  <c r="I11" i="1"/>
  <c r="I31" i="1"/>
  <c r="I33" i="1"/>
  <c r="I24" i="1"/>
  <c r="I40" i="1"/>
  <c r="I12" i="1"/>
  <c r="I42" i="1" l="1"/>
  <c r="E45" i="1" s="1"/>
</calcChain>
</file>

<file path=xl/sharedStrings.xml><?xml version="1.0" encoding="utf-8"?>
<sst xmlns="http://schemas.openxmlformats.org/spreadsheetml/2006/main" count="42" uniqueCount="41">
  <si>
    <t>Januari</t>
  </si>
  <si>
    <t>Februari</t>
  </si>
  <si>
    <t>Maart</t>
  </si>
  <si>
    <t>April</t>
  </si>
  <si>
    <t>Mei</t>
  </si>
  <si>
    <t>Juni</t>
  </si>
  <si>
    <t>Juli</t>
  </si>
  <si>
    <t>Augustus</t>
  </si>
  <si>
    <t>September</t>
  </si>
  <si>
    <t>Oktober</t>
  </si>
  <si>
    <t>November</t>
  </si>
  <si>
    <t>December</t>
  </si>
  <si>
    <t>Maand</t>
  </si>
  <si>
    <t>Dag</t>
  </si>
  <si>
    <t>Eerste dag opgegeven maand</t>
  </si>
  <si>
    <t>Laatste dag opgegeven maand</t>
  </si>
  <si>
    <t>Jaar</t>
  </si>
  <si>
    <t>Laatst mogelijke dag</t>
  </si>
  <si>
    <t>Maanden</t>
  </si>
  <si>
    <t>Dag van de week</t>
  </si>
  <si>
    <t>Vullen blokkeren?</t>
  </si>
  <si>
    <t>Bepaling werkdagen in maand</t>
  </si>
  <si>
    <t>Werkdag ja/nee</t>
  </si>
  <si>
    <t>Plaats</t>
  </si>
  <si>
    <t>Naam</t>
  </si>
  <si>
    <t>Personeelsnr.</t>
  </si>
  <si>
    <t>Straat</t>
  </si>
  <si>
    <t>Huisnr</t>
  </si>
  <si>
    <t>Postcode</t>
  </si>
  <si>
    <t>Naam school</t>
  </si>
  <si>
    <t>Jaren</t>
  </si>
  <si>
    <t>Totaal aantal kilometers declaratie (retour)</t>
  </si>
  <si>
    <t>Bedrag declaratie</t>
  </si>
  <si>
    <t>Declaratie reiskosten woon-werkverkeer Voortgezet Onderwijs</t>
  </si>
  <si>
    <t xml:space="preserve">Enkele reis woon-werk </t>
  </si>
  <si>
    <t>Reiskosten-
vergoeding</t>
  </si>
  <si>
    <t xml:space="preserve">Reiskosten-vergoeding </t>
  </si>
  <si>
    <t>(uitsluitend digitaal invullen en indienen)</t>
  </si>
  <si>
    <t>Waarde gele cel opnemen in de declaratie in Mijn Talent (Visma)</t>
  </si>
  <si>
    <t>Versie: 1.05</t>
  </si>
  <si>
    <r>
      <t>Dit formulier is alleen bedoeld voor:
• Medewerkers in het VO die voor bepaalde dagen</t>
    </r>
    <r>
      <rPr>
        <b/>
        <sz val="9"/>
        <color theme="1"/>
        <rFont val="Arial"/>
        <family val="2"/>
      </rPr>
      <t xml:space="preserve"> geen structurele reiskostenvergoeding</t>
    </r>
    <r>
      <rPr>
        <sz val="9"/>
        <color theme="1"/>
        <rFont val="Arial"/>
        <family val="2"/>
      </rPr>
      <t xml:space="preserve"> voor het woon- werkverkeer ontvangen en incidenteel wel reizen naar de werkplek. Met dit formulier kan de reiskostenvergoeding worden gedeclareerd voor het woon-werkverkeer.
• Via dit formulier mag alleen de vergoeding worden gedeclareerd voor de dagen waar men </t>
    </r>
    <r>
      <rPr>
        <b/>
        <sz val="9"/>
        <color theme="1"/>
        <rFont val="Arial"/>
        <family val="2"/>
      </rPr>
      <t>geen structurele vergoeding</t>
    </r>
    <r>
      <rPr>
        <sz val="9"/>
        <color theme="1"/>
        <rFont val="Arial"/>
        <family val="2"/>
      </rPr>
      <t xml:space="preserve"> voor ontvangt.
• Voor medewerkers die het eerste jaar benoemd zijn en op meer dan 25 (35 vanaf 1-1-2026) kilometer van de school wonen, mag € 0,19 per kilometer worden gedeclareerd, tot de kosten Openbaar Vervoer voor de reis. Dit berekeningssheet voorziet niet in deze uitzonderingssituaties. Declaraties voor deze situaties moeten handmatig worden berekend en ingediend.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</si>
</sst>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\ #,##0.00;&quot;€&quot;\ \ #,##0.00;&quot;€&quot;&quot;-&quot;"/>
    <numFmt numFmtId="165" formatCode="dddd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sz val="7"/>
      <color theme="1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top" wrapText="1"/>
      <protection locked="0"/>
    </xf>
  </cellStyleXfs>
  <cellXfs count="73">
    <xf numFmtId="0" fontId="0" fillId="0" borderId="0" xfId="0"/>
    <xf numFmtId="0" fontId="3" fillId="0" borderId="0" xfId="0" applyFont="1"/>
    <xf numFmtId="0" fontId="5" fillId="0" borderId="13" xfId="0" applyFont="1" applyBorder="1" applyAlignment="1">
      <alignment horizontal="center" wrapText="1"/>
    </xf>
    <xf numFmtId="0" fontId="3" fillId="0" borderId="4" xfId="0" applyFont="1" applyBorder="1"/>
    <xf numFmtId="164" fontId="2" fillId="0" borderId="1" xfId="1" applyNumberFormat="1" applyBorder="1" applyAlignment="1" applyProtection="1">
      <alignment horizontal="center"/>
    </xf>
    <xf numFmtId="0" fontId="2" fillId="0" borderId="1" xfId="1" applyBorder="1" applyAlignment="1" applyProtection="1">
      <alignment horizontal="center"/>
    </xf>
    <xf numFmtId="14" fontId="4" fillId="0" borderId="1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0" fontId="3" fillId="4" borderId="0" xfId="0" applyFont="1" applyFill="1"/>
    <xf numFmtId="0" fontId="4" fillId="4" borderId="0" xfId="0" applyFont="1" applyFill="1" applyAlignment="1">
      <alignment horizontal="left"/>
    </xf>
    <xf numFmtId="0" fontId="3" fillId="4" borderId="4" xfId="0" applyFont="1" applyFill="1" applyBorder="1"/>
    <xf numFmtId="0" fontId="3" fillId="4" borderId="6" xfId="0" applyFont="1" applyFill="1" applyBorder="1"/>
    <xf numFmtId="0" fontId="7" fillId="2" borderId="1" xfId="1" applyFont="1" applyFill="1" applyBorder="1" applyAlignment="1" applyProtection="1">
      <alignment horizontal="center" vertical="top" wrapText="1"/>
    </xf>
    <xf numFmtId="0" fontId="8" fillId="4" borderId="1" xfId="1" applyFont="1" applyFill="1" applyBorder="1" applyAlignment="1" applyProtection="1">
      <alignment horizontal="center"/>
    </xf>
    <xf numFmtId="165" fontId="8" fillId="4" borderId="1" xfId="1" applyNumberFormat="1" applyFont="1" applyFill="1" applyBorder="1" applyAlignment="1" applyProtection="1">
      <alignment horizontal="center"/>
    </xf>
    <xf numFmtId="164" fontId="8" fillId="4" borderId="1" xfId="1" applyNumberFormat="1" applyFont="1" applyFill="1" applyBorder="1" applyAlignment="1" applyProtection="1">
      <alignment horizontal="center"/>
    </xf>
    <xf numFmtId="0" fontId="6" fillId="4" borderId="0" xfId="0" applyFont="1" applyFill="1"/>
    <xf numFmtId="0" fontId="6" fillId="3" borderId="10" xfId="0" applyFont="1" applyFill="1" applyBorder="1" applyProtection="1">
      <protection locked="0"/>
    </xf>
    <xf numFmtId="0" fontId="6" fillId="4" borderId="13" xfId="0" applyFont="1" applyFill="1" applyBorder="1" applyAlignment="1">
      <alignment horizontal="left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4" borderId="14" xfId="0" applyFont="1" applyFill="1" applyBorder="1" applyAlignment="1">
      <alignment horizontal="left"/>
    </xf>
    <xf numFmtId="14" fontId="6" fillId="3" borderId="1" xfId="0" applyNumberFormat="1" applyFont="1" applyFill="1" applyBorder="1" applyAlignment="1" applyProtection="1">
      <alignment horizontal="left"/>
      <protection locked="0"/>
    </xf>
    <xf numFmtId="0" fontId="6" fillId="3" borderId="11" xfId="0" applyFont="1" applyFill="1" applyBorder="1" applyProtection="1">
      <protection locked="0"/>
    </xf>
    <xf numFmtId="0" fontId="6" fillId="4" borderId="12" xfId="0" applyFont="1" applyFill="1" applyBorder="1" applyAlignment="1">
      <alignment horizontal="left"/>
    </xf>
    <xf numFmtId="0" fontId="3" fillId="4" borderId="8" xfId="0" applyFont="1" applyFill="1" applyBorder="1"/>
    <xf numFmtId="0" fontId="3" fillId="4" borderId="7" xfId="0" applyFont="1" applyFill="1" applyBorder="1"/>
    <xf numFmtId="0" fontId="1" fillId="0" borderId="0" xfId="0" applyFont="1"/>
    <xf numFmtId="0" fontId="6" fillId="0" borderId="13" xfId="0" applyFont="1" applyBorder="1" applyProtection="1">
      <protection locked="0"/>
    </xf>
    <xf numFmtId="0" fontId="5" fillId="4" borderId="15" xfId="0" applyFont="1" applyFill="1" applyBorder="1"/>
    <xf numFmtId="0" fontId="4" fillId="4" borderId="16" xfId="0" applyFont="1" applyFill="1" applyBorder="1"/>
    <xf numFmtId="0" fontId="4" fillId="4" borderId="17" xfId="0" applyFont="1" applyFill="1" applyBorder="1"/>
    <xf numFmtId="0" fontId="12" fillId="4" borderId="19" xfId="0" applyFont="1" applyFill="1" applyBorder="1" applyAlignment="1">
      <alignment wrapText="1"/>
    </xf>
    <xf numFmtId="164" fontId="14" fillId="5" borderId="20" xfId="1" applyNumberFormat="1" applyFont="1" applyFill="1" applyBorder="1" applyAlignment="1" applyProtection="1">
      <alignment horizontal="center"/>
    </xf>
    <xf numFmtId="0" fontId="9" fillId="4" borderId="3" xfId="0" applyFont="1" applyFill="1" applyBorder="1"/>
    <xf numFmtId="0" fontId="10" fillId="4" borderId="6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14" xfId="0" applyFont="1" applyFill="1" applyBorder="1"/>
    <xf numFmtId="0" fontId="4" fillId="4" borderId="14" xfId="0" applyFont="1" applyFill="1" applyBorder="1" applyAlignment="1">
      <alignment horizontal="left"/>
    </xf>
    <xf numFmtId="14" fontId="4" fillId="4" borderId="14" xfId="0" applyNumberFormat="1" applyFont="1" applyFill="1" applyBorder="1" applyAlignment="1">
      <alignment horizontal="left"/>
    </xf>
    <xf numFmtId="0" fontId="5" fillId="4" borderId="21" xfId="0" applyFont="1" applyFill="1" applyBorder="1"/>
    <xf numFmtId="0" fontId="4" fillId="4" borderId="22" xfId="0" applyFont="1" applyFill="1" applyBorder="1"/>
    <xf numFmtId="0" fontId="7" fillId="2" borderId="9" xfId="1" applyFont="1" applyFill="1" applyBorder="1" applyAlignment="1" applyProtection="1">
      <alignment horizontal="center" vertical="top" wrapText="1"/>
    </xf>
    <xf numFmtId="0" fontId="4" fillId="4" borderId="6" xfId="0" applyFont="1" applyFill="1" applyBorder="1"/>
    <xf numFmtId="0" fontId="4" fillId="4" borderId="0" xfId="0" applyFont="1" applyFill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4" fillId="4" borderId="5" xfId="0" applyFont="1" applyFill="1" applyBorder="1"/>
    <xf numFmtId="0" fontId="6" fillId="4" borderId="6" xfId="0" applyFont="1" applyFill="1" applyBorder="1"/>
    <xf numFmtId="0" fontId="4" fillId="4" borderId="0" xfId="0" applyFont="1" applyFill="1"/>
    <xf numFmtId="0" fontId="4" fillId="4" borderId="19" xfId="0" applyFont="1" applyFill="1" applyBorder="1"/>
    <xf numFmtId="0" fontId="6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5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left"/>
    </xf>
    <xf numFmtId="0" fontId="6" fillId="0" borderId="1" xfId="0" applyFont="1" applyBorder="1" applyProtection="1">
      <protection locked="0"/>
    </xf>
    <xf numFmtId="0" fontId="0" fillId="0" borderId="1" xfId="0" applyBorder="1" applyProtection="1">
      <protection locked="0"/>
    </xf>
    <xf numFmtId="0" fontId="12" fillId="4" borderId="18" xfId="0" applyFont="1" applyFill="1" applyBorder="1" applyAlignment="1">
      <alignment wrapText="1"/>
    </xf>
    <xf numFmtId="0" fontId="13" fillId="0" borderId="19" xfId="0" applyFont="1" applyBorder="1"/>
    <xf numFmtId="0" fontId="0" fillId="0" borderId="19" xfId="0" applyBorder="1"/>
    <xf numFmtId="165" fontId="8" fillId="0" borderId="1" xfId="1" applyNumberFormat="1" applyFont="1" applyBorder="1" applyAlignment="1">
      <alignment horizontal="left"/>
      <protection locked="0"/>
    </xf>
    <xf numFmtId="0" fontId="7" fillId="2" borderId="7" xfId="1" applyFont="1" applyFill="1" applyBorder="1" applyAlignment="1" applyProtection="1">
      <alignment horizontal="center" vertical="top" wrapText="1"/>
    </xf>
    <xf numFmtId="0" fontId="0" fillId="0" borderId="8" xfId="0" applyBorder="1"/>
    <xf numFmtId="0" fontId="11" fillId="4" borderId="0" xfId="0" applyFont="1" applyFill="1" applyAlignment="1">
      <alignment horizontal="left" vertical="top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6" fillId="4" borderId="2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left"/>
    </xf>
  </cellXfs>
  <cellStyles count="2">
    <cellStyle name="Normal" xfId="1" xr:uid="{00000000-0005-0000-0000-000000000000}"/>
    <cellStyle name="Standaard" xfId="0" builtinId="0"/>
  </cellStyles>
  <dxfs count="5">
    <dxf>
      <fill>
        <patternFill>
          <bgColor theme="0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541421</xdr:colOff>
      <xdr:row>0</xdr:row>
      <xdr:rowOff>104775</xdr:rowOff>
    </xdr:from>
    <xdr:to>
      <xdr:col>6</xdr:col>
      <xdr:colOff>857250</xdr:colOff>
      <xdr:row>0</xdr:row>
      <xdr:rowOff>423793</xdr:rowOff>
    </xdr:to>
    <xdr:pic>
      <xdr:nvPicPr>
        <xdr:cNvPr id="4" name="Afbeelding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9996" y="104775"/>
          <a:ext cx="1192129" cy="3190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D46"/>
  <sheetViews>
    <sheetView showGridLines="0" tabSelected="1" zoomScale="148" zoomScaleNormal="148" workbookViewId="0">
      <selection activeCell="D3" sqref="D3"/>
    </sheetView>
  </sheetViews>
  <sheetFormatPr defaultColWidth="0" defaultRowHeight="14.25" zeroHeight="1" x14ac:dyDescent="0.2"/>
  <cols>
    <col min="1" max="1" width="1.7109375" style="1" customWidth="1"/>
    <col min="2" max="2" width="6.140625" style="1" customWidth="1"/>
    <col min="3" max="3" width="10.140625" style="1" customWidth="1"/>
    <col min="4" max="4" width="27" style="1" customWidth="1"/>
    <col min="5" max="5" width="12.5703125" style="1" customWidth="1"/>
    <col min="6" max="6" width="13.140625" style="1" customWidth="1"/>
    <col min="7" max="7" width="13.85546875" style="1" customWidth="1"/>
    <col min="8" max="8" width="2" style="1" customWidth="1"/>
    <col min="9" max="9" width="4.5703125" style="1" hidden="1"/>
    <col min="10" max="10" width="10.5703125" style="1" hidden="1"/>
    <col min="11" max="11" width="11.28515625" style="1" hidden="1"/>
    <col min="12" max="12" width="8.5703125" style="1" hidden="1"/>
    <col min="13" max="13" width="11.140625" style="1" hidden="1"/>
    <col min="14" max="14" width="8.5703125" style="1" hidden="1"/>
    <col min="15" max="15" width="8.42578125" style="1" hidden="1"/>
    <col min="16" max="16" width="8.5703125" style="1" hidden="1"/>
    <col min="17" max="17" width="27.5703125" style="1" hidden="1"/>
    <col min="18" max="18" width="9.7109375" style="1" hidden="1"/>
    <col min="19" max="20" width="8.5703125" style="1" hidden="1"/>
    <col min="21" max="21" width="10.28515625" style="1" hidden="1"/>
    <col min="22" max="22" width="8.5703125" style="1" hidden="1"/>
    <col min="23" max="23" width="6.140625" style="1" hidden="1"/>
    <col min="24" max="16383" width="8.5703125" style="1" hidden="1"/>
    <col min="16384" max="16384" width="2.42578125" style="1" hidden="1"/>
  </cols>
  <sheetData>
    <row r="1" spans="1:25" ht="48" customHeight="1" x14ac:dyDescent="0.25">
      <c r="A1" s="11"/>
      <c r="B1" s="39" t="s">
        <v>33</v>
      </c>
      <c r="C1" s="12"/>
      <c r="D1" s="12"/>
      <c r="E1" s="12"/>
      <c r="F1" s="12"/>
      <c r="G1" s="16"/>
      <c r="H1" s="41"/>
    </row>
    <row r="2" spans="1:25" ht="15.75" customHeight="1" x14ac:dyDescent="0.25">
      <c r="A2" s="13"/>
      <c r="B2" s="68" t="s">
        <v>37</v>
      </c>
      <c r="C2" s="69"/>
      <c r="D2" s="69"/>
      <c r="E2" s="69"/>
      <c r="F2" s="69"/>
      <c r="G2" s="70"/>
      <c r="H2" s="42"/>
    </row>
    <row r="3" spans="1:25" ht="12.95" customHeight="1" x14ac:dyDescent="0.2">
      <c r="A3" s="13"/>
      <c r="B3" s="71" t="s">
        <v>24</v>
      </c>
      <c r="C3" s="72"/>
      <c r="D3" s="23"/>
      <c r="E3" s="24" t="s">
        <v>16</v>
      </c>
      <c r="F3" s="25">
        <v>2025</v>
      </c>
      <c r="G3" s="40" t="s">
        <v>39</v>
      </c>
      <c r="H3" s="43"/>
    </row>
    <row r="4" spans="1:25" ht="12.95" customHeight="1" x14ac:dyDescent="0.2">
      <c r="A4" s="13"/>
      <c r="B4" s="58" t="s">
        <v>25</v>
      </c>
      <c r="C4" s="59"/>
      <c r="D4" s="28"/>
      <c r="E4" s="26" t="s">
        <v>12</v>
      </c>
      <c r="F4" s="27" t="s">
        <v>10</v>
      </c>
      <c r="G4" s="26" t="str">
        <f>IF(ISBLANK(F4)=TRUE,"&lt;- Selecteer maand","")</f>
        <v/>
      </c>
      <c r="H4" s="44"/>
    </row>
    <row r="5" spans="1:25" ht="12.95" customHeight="1" x14ac:dyDescent="0.2">
      <c r="A5" s="13"/>
      <c r="B5" s="58" t="s">
        <v>26</v>
      </c>
      <c r="C5" s="59"/>
      <c r="D5" s="23"/>
      <c r="E5" s="26" t="s">
        <v>27</v>
      </c>
      <c r="F5" s="33"/>
      <c r="G5" s="17"/>
      <c r="H5" s="42"/>
    </row>
    <row r="6" spans="1:25" ht="12.95" customHeight="1" x14ac:dyDescent="0.25">
      <c r="A6" s="13"/>
      <c r="B6" s="58" t="s">
        <v>28</v>
      </c>
      <c r="C6" s="59"/>
      <c r="D6" s="28"/>
      <c r="E6" s="29" t="s">
        <v>23</v>
      </c>
      <c r="F6" s="60"/>
      <c r="G6" s="61"/>
      <c r="H6" s="42"/>
    </row>
    <row r="7" spans="1:25" ht="4.5" customHeight="1" x14ac:dyDescent="0.2">
      <c r="A7" s="13"/>
      <c r="B7" s="51"/>
      <c r="C7" s="49"/>
      <c r="D7" s="49"/>
      <c r="E7" s="49"/>
      <c r="F7" s="15"/>
      <c r="G7" s="48"/>
      <c r="H7" s="42"/>
    </row>
    <row r="8" spans="1:25" ht="135.75" customHeight="1" x14ac:dyDescent="0.2">
      <c r="A8" s="13"/>
      <c r="B8" s="55" t="s">
        <v>40</v>
      </c>
      <c r="C8" s="56"/>
      <c r="D8" s="56"/>
      <c r="E8" s="56"/>
      <c r="F8" s="56"/>
      <c r="G8" s="57"/>
      <c r="H8" s="42"/>
    </row>
    <row r="9" spans="1:25" ht="4.5" customHeight="1" x14ac:dyDescent="0.2">
      <c r="A9" s="13"/>
      <c r="B9" s="14"/>
      <c r="C9" s="14"/>
      <c r="D9" s="14"/>
      <c r="E9" s="14"/>
      <c r="F9" s="14"/>
      <c r="G9" s="17"/>
      <c r="H9" s="42"/>
    </row>
    <row r="10" spans="1:25" ht="36" customHeight="1" x14ac:dyDescent="0.25">
      <c r="A10" s="13"/>
      <c r="B10" s="18" t="s">
        <v>13</v>
      </c>
      <c r="C10" s="18" t="s">
        <v>19</v>
      </c>
      <c r="D10" s="66" t="s">
        <v>29</v>
      </c>
      <c r="E10" s="67"/>
      <c r="F10" s="47" t="s">
        <v>34</v>
      </c>
      <c r="G10" s="47" t="s">
        <v>35</v>
      </c>
      <c r="H10" s="42"/>
      <c r="K10" s="2" t="s">
        <v>36</v>
      </c>
      <c r="M10" s="2" t="s">
        <v>20</v>
      </c>
      <c r="O10" s="2" t="s">
        <v>22</v>
      </c>
      <c r="Q10" s="2" t="s">
        <v>21</v>
      </c>
      <c r="R10" s="3"/>
      <c r="U10" s="2" t="s">
        <v>18</v>
      </c>
      <c r="W10" s="2" t="s">
        <v>30</v>
      </c>
      <c r="Y10" s="2"/>
    </row>
    <row r="11" spans="1:25" ht="12.95" customHeight="1" x14ac:dyDescent="0.25">
      <c r="A11" s="13"/>
      <c r="B11" s="19">
        <v>1</v>
      </c>
      <c r="C11" s="20">
        <f t="shared" ref="C11:C41" si="0">DATE($F$3,MONTH($F$4&amp;1),B11)</f>
        <v>45962</v>
      </c>
      <c r="D11" s="65"/>
      <c r="E11" s="61"/>
      <c r="F11" s="50"/>
      <c r="G11" s="21">
        <f>IF(M11=TRUE,0,K11)</f>
        <v>0</v>
      </c>
      <c r="H11" s="42"/>
      <c r="I11" s="1">
        <f t="shared" ref="I11:I41" si="1">IF(M11=FALSE,F11*2,0)</f>
        <v>0</v>
      </c>
      <c r="J11" s="1" t="b">
        <f>ISNUMBER(F11)</f>
        <v>0</v>
      </c>
      <c r="K11" s="4">
        <f>IF(J11,IF(F11&lt;8,0,ROUND(2*0.19*MIN(F11,IF(F$3&lt;2026,25,35)),2)),0)</f>
        <v>0</v>
      </c>
      <c r="M11" s="5" t="b">
        <f t="shared" ref="M11:M41" si="2">IF(OR(B11 &gt; $R$13,O11 = 0),TRUE,FALSE)</f>
        <v>1</v>
      </c>
      <c r="O11" s="5">
        <f>NETWORKDAYS(C11,C11)</f>
        <v>0</v>
      </c>
      <c r="Q11" s="5" t="s">
        <v>14</v>
      </c>
      <c r="R11" s="6">
        <f>DATE(F3,MONTH(F4&amp;1),1)</f>
        <v>45962</v>
      </c>
      <c r="U11" s="5" t="s">
        <v>0</v>
      </c>
      <c r="W11" s="7">
        <v>2025</v>
      </c>
      <c r="Y11" s="32"/>
    </row>
    <row r="12" spans="1:25" ht="12.95" customHeight="1" x14ac:dyDescent="0.25">
      <c r="A12" s="13"/>
      <c r="B12" s="19">
        <v>2</v>
      </c>
      <c r="C12" s="20">
        <f t="shared" si="0"/>
        <v>45963</v>
      </c>
      <c r="D12" s="65"/>
      <c r="E12" s="61"/>
      <c r="F12" s="50"/>
      <c r="G12" s="21">
        <f t="shared" ref="G12:G41" si="3">IF(M12=TRUE,0,K12)</f>
        <v>0</v>
      </c>
      <c r="H12" s="42"/>
      <c r="I12" s="1">
        <f t="shared" si="1"/>
        <v>0</v>
      </c>
      <c r="J12" s="1" t="b">
        <f t="shared" ref="J12:J42" si="4">ISNUMBER(F12)</f>
        <v>0</v>
      </c>
      <c r="K12" s="4">
        <f t="shared" ref="K12:K41" si="5">IF(J12,IF(F12&lt;8,0,ROUND(2*0.19*MIN(F12,IF(F$3&lt;2026,25,35)),2)),0)</f>
        <v>0</v>
      </c>
      <c r="M12" s="5" t="b">
        <f t="shared" si="2"/>
        <v>1</v>
      </c>
      <c r="O12" s="5">
        <f>NETWORKDAYS(C12,C12)</f>
        <v>0</v>
      </c>
      <c r="Q12" s="5" t="s">
        <v>15</v>
      </c>
      <c r="R12" s="6">
        <f>EOMONTH(R11,0)</f>
        <v>45991</v>
      </c>
      <c r="U12" s="5" t="s">
        <v>1</v>
      </c>
      <c r="W12" s="8">
        <v>2026</v>
      </c>
      <c r="Y12" s="32"/>
    </row>
    <row r="13" spans="1:25" ht="12.95" customHeight="1" x14ac:dyDescent="0.25">
      <c r="A13" s="13"/>
      <c r="B13" s="19">
        <v>3</v>
      </c>
      <c r="C13" s="20">
        <f t="shared" si="0"/>
        <v>45964</v>
      </c>
      <c r="D13" s="65"/>
      <c r="E13" s="61"/>
      <c r="F13" s="50"/>
      <c r="G13" s="21">
        <f t="shared" si="3"/>
        <v>0</v>
      </c>
      <c r="H13" s="42"/>
      <c r="I13" s="1">
        <f t="shared" si="1"/>
        <v>0</v>
      </c>
      <c r="J13" s="1" t="b">
        <f t="shared" si="4"/>
        <v>0</v>
      </c>
      <c r="K13" s="4">
        <f t="shared" si="5"/>
        <v>0</v>
      </c>
      <c r="M13" s="5" t="b">
        <f t="shared" si="2"/>
        <v>0</v>
      </c>
      <c r="O13" s="5">
        <f t="shared" ref="O13:O41" si="6">NETWORKDAYS(C13,C13)</f>
        <v>1</v>
      </c>
      <c r="Q13" s="5" t="s">
        <v>17</v>
      </c>
      <c r="R13" s="9">
        <f>DAY(R12)</f>
        <v>30</v>
      </c>
      <c r="U13" s="5" t="s">
        <v>2</v>
      </c>
      <c r="W13" s="7">
        <v>2027</v>
      </c>
    </row>
    <row r="14" spans="1:25" ht="12.95" customHeight="1" x14ac:dyDescent="0.25">
      <c r="A14" s="13"/>
      <c r="B14" s="19">
        <v>4</v>
      </c>
      <c r="C14" s="20">
        <f t="shared" si="0"/>
        <v>45965</v>
      </c>
      <c r="D14" s="65"/>
      <c r="E14" s="61"/>
      <c r="F14" s="50"/>
      <c r="G14" s="21">
        <f t="shared" si="3"/>
        <v>0</v>
      </c>
      <c r="H14" s="42"/>
      <c r="I14" s="1">
        <f t="shared" si="1"/>
        <v>0</v>
      </c>
      <c r="J14" s="1" t="b">
        <f t="shared" si="4"/>
        <v>0</v>
      </c>
      <c r="K14" s="4">
        <f t="shared" si="5"/>
        <v>0</v>
      </c>
      <c r="M14" s="5" t="b">
        <f t="shared" si="2"/>
        <v>0</v>
      </c>
      <c r="O14" s="5">
        <f t="shared" si="6"/>
        <v>1</v>
      </c>
      <c r="U14" s="5" t="s">
        <v>3</v>
      </c>
      <c r="W14" s="8">
        <v>2028</v>
      </c>
    </row>
    <row r="15" spans="1:25" ht="12.95" customHeight="1" x14ac:dyDescent="0.25">
      <c r="A15" s="13"/>
      <c r="B15" s="19">
        <v>5</v>
      </c>
      <c r="C15" s="20">
        <f t="shared" si="0"/>
        <v>45966</v>
      </c>
      <c r="D15" s="65"/>
      <c r="E15" s="61"/>
      <c r="F15" s="50"/>
      <c r="G15" s="21">
        <f t="shared" si="3"/>
        <v>0</v>
      </c>
      <c r="H15" s="42"/>
      <c r="I15" s="1">
        <f t="shared" si="1"/>
        <v>0</v>
      </c>
      <c r="J15" s="1" t="b">
        <f t="shared" si="4"/>
        <v>0</v>
      </c>
      <c r="K15" s="4">
        <f t="shared" si="5"/>
        <v>0</v>
      </c>
      <c r="M15" s="5" t="b">
        <f t="shared" si="2"/>
        <v>0</v>
      </c>
      <c r="O15" s="5">
        <f t="shared" si="6"/>
        <v>1</v>
      </c>
      <c r="U15" s="5" t="s">
        <v>4</v>
      </c>
      <c r="W15" s="7">
        <v>2029</v>
      </c>
    </row>
    <row r="16" spans="1:25" ht="12.95" customHeight="1" x14ac:dyDescent="0.25">
      <c r="A16" s="13"/>
      <c r="B16" s="19">
        <v>6</v>
      </c>
      <c r="C16" s="20">
        <f t="shared" si="0"/>
        <v>45967</v>
      </c>
      <c r="D16" s="65"/>
      <c r="E16" s="61"/>
      <c r="F16" s="50"/>
      <c r="G16" s="21">
        <f t="shared" si="3"/>
        <v>0</v>
      </c>
      <c r="H16" s="42"/>
      <c r="I16" s="1">
        <f t="shared" si="1"/>
        <v>0</v>
      </c>
      <c r="J16" s="1" t="b">
        <f t="shared" si="4"/>
        <v>0</v>
      </c>
      <c r="K16" s="4">
        <f t="shared" si="5"/>
        <v>0</v>
      </c>
      <c r="M16" s="5" t="b">
        <f t="shared" si="2"/>
        <v>0</v>
      </c>
      <c r="O16" s="5">
        <f t="shared" si="6"/>
        <v>1</v>
      </c>
      <c r="U16" s="5" t="s">
        <v>5</v>
      </c>
      <c r="W16" s="8">
        <v>2030</v>
      </c>
    </row>
    <row r="17" spans="1:23" ht="12.95" customHeight="1" x14ac:dyDescent="0.25">
      <c r="A17" s="13"/>
      <c r="B17" s="19">
        <v>7</v>
      </c>
      <c r="C17" s="20">
        <f t="shared" si="0"/>
        <v>45968</v>
      </c>
      <c r="D17" s="65"/>
      <c r="E17" s="61"/>
      <c r="F17" s="50"/>
      <c r="G17" s="21">
        <f t="shared" si="3"/>
        <v>0</v>
      </c>
      <c r="H17" s="42"/>
      <c r="I17" s="1">
        <f t="shared" si="1"/>
        <v>0</v>
      </c>
      <c r="J17" s="1" t="b">
        <f t="shared" si="4"/>
        <v>0</v>
      </c>
      <c r="K17" s="4">
        <f t="shared" si="5"/>
        <v>0</v>
      </c>
      <c r="M17" s="5" t="b">
        <f t="shared" si="2"/>
        <v>0</v>
      </c>
      <c r="O17" s="5">
        <f t="shared" si="6"/>
        <v>1</v>
      </c>
      <c r="U17" s="5" t="s">
        <v>6</v>
      </c>
      <c r="W17" s="7">
        <v>2031</v>
      </c>
    </row>
    <row r="18" spans="1:23" ht="12.95" customHeight="1" x14ac:dyDescent="0.25">
      <c r="A18" s="13"/>
      <c r="B18" s="19">
        <v>8</v>
      </c>
      <c r="C18" s="20">
        <f t="shared" si="0"/>
        <v>45969</v>
      </c>
      <c r="D18" s="65"/>
      <c r="E18" s="61"/>
      <c r="F18" s="50"/>
      <c r="G18" s="21">
        <f t="shared" si="3"/>
        <v>0</v>
      </c>
      <c r="H18" s="42"/>
      <c r="I18" s="1">
        <f t="shared" si="1"/>
        <v>0</v>
      </c>
      <c r="J18" s="1" t="b">
        <f t="shared" si="4"/>
        <v>0</v>
      </c>
      <c r="K18" s="4">
        <f t="shared" si="5"/>
        <v>0</v>
      </c>
      <c r="M18" s="5" t="b">
        <f t="shared" si="2"/>
        <v>1</v>
      </c>
      <c r="O18" s="5">
        <f t="shared" si="6"/>
        <v>0</v>
      </c>
      <c r="U18" s="5" t="s">
        <v>7</v>
      </c>
      <c r="W18" s="8">
        <v>2032</v>
      </c>
    </row>
    <row r="19" spans="1:23" ht="12.95" customHeight="1" x14ac:dyDescent="0.25">
      <c r="A19" s="13"/>
      <c r="B19" s="19">
        <v>9</v>
      </c>
      <c r="C19" s="20">
        <f t="shared" si="0"/>
        <v>45970</v>
      </c>
      <c r="D19" s="65"/>
      <c r="E19" s="61"/>
      <c r="F19" s="50"/>
      <c r="G19" s="21">
        <f t="shared" si="3"/>
        <v>0</v>
      </c>
      <c r="H19" s="42"/>
      <c r="I19" s="1">
        <f t="shared" si="1"/>
        <v>0</v>
      </c>
      <c r="J19" s="1" t="b">
        <f t="shared" si="4"/>
        <v>0</v>
      </c>
      <c r="K19" s="4">
        <f t="shared" si="5"/>
        <v>0</v>
      </c>
      <c r="M19" s="5" t="b">
        <f t="shared" si="2"/>
        <v>1</v>
      </c>
      <c r="O19" s="5">
        <f t="shared" si="6"/>
        <v>0</v>
      </c>
      <c r="U19" s="5" t="s">
        <v>8</v>
      </c>
      <c r="W19" s="7">
        <v>2033</v>
      </c>
    </row>
    <row r="20" spans="1:23" ht="12.95" customHeight="1" x14ac:dyDescent="0.25">
      <c r="A20" s="13"/>
      <c r="B20" s="19">
        <v>10</v>
      </c>
      <c r="C20" s="20">
        <f t="shared" si="0"/>
        <v>45971</v>
      </c>
      <c r="D20" s="65"/>
      <c r="E20" s="61"/>
      <c r="F20" s="50"/>
      <c r="G20" s="21">
        <f t="shared" si="3"/>
        <v>0</v>
      </c>
      <c r="H20" s="42"/>
      <c r="I20" s="1">
        <f t="shared" si="1"/>
        <v>0</v>
      </c>
      <c r="J20" s="1" t="b">
        <f t="shared" si="4"/>
        <v>0</v>
      </c>
      <c r="K20" s="4">
        <f t="shared" si="5"/>
        <v>0</v>
      </c>
      <c r="M20" s="5" t="b">
        <f t="shared" si="2"/>
        <v>0</v>
      </c>
      <c r="O20" s="5">
        <f t="shared" si="6"/>
        <v>1</v>
      </c>
      <c r="U20" s="5" t="s">
        <v>9</v>
      </c>
    </row>
    <row r="21" spans="1:23" ht="12.95" customHeight="1" x14ac:dyDescent="0.25">
      <c r="A21" s="13"/>
      <c r="B21" s="19">
        <v>11</v>
      </c>
      <c r="C21" s="20">
        <f t="shared" si="0"/>
        <v>45972</v>
      </c>
      <c r="D21" s="65"/>
      <c r="E21" s="61"/>
      <c r="F21" s="50"/>
      <c r="G21" s="21">
        <f t="shared" si="3"/>
        <v>0</v>
      </c>
      <c r="H21" s="42"/>
      <c r="I21" s="1">
        <f t="shared" si="1"/>
        <v>0</v>
      </c>
      <c r="J21" s="1" t="b">
        <f t="shared" si="4"/>
        <v>0</v>
      </c>
      <c r="K21" s="4">
        <f t="shared" si="5"/>
        <v>0</v>
      </c>
      <c r="M21" s="5" t="b">
        <f t="shared" si="2"/>
        <v>0</v>
      </c>
      <c r="O21" s="5">
        <f t="shared" si="6"/>
        <v>1</v>
      </c>
      <c r="U21" s="5" t="s">
        <v>10</v>
      </c>
    </row>
    <row r="22" spans="1:23" ht="12.95" customHeight="1" x14ac:dyDescent="0.25">
      <c r="A22" s="13"/>
      <c r="B22" s="19">
        <v>12</v>
      </c>
      <c r="C22" s="20">
        <f t="shared" si="0"/>
        <v>45973</v>
      </c>
      <c r="D22" s="65"/>
      <c r="E22" s="61"/>
      <c r="F22" s="50"/>
      <c r="G22" s="21">
        <f t="shared" si="3"/>
        <v>0</v>
      </c>
      <c r="H22" s="42"/>
      <c r="I22" s="1">
        <f t="shared" si="1"/>
        <v>0</v>
      </c>
      <c r="J22" s="1" t="b">
        <f t="shared" si="4"/>
        <v>0</v>
      </c>
      <c r="K22" s="4">
        <f t="shared" si="5"/>
        <v>0</v>
      </c>
      <c r="M22" s="5" t="b">
        <f t="shared" si="2"/>
        <v>0</v>
      </c>
      <c r="O22" s="5">
        <f t="shared" si="6"/>
        <v>1</v>
      </c>
      <c r="U22" s="5" t="s">
        <v>11</v>
      </c>
    </row>
    <row r="23" spans="1:23" ht="12.95" customHeight="1" x14ac:dyDescent="0.25">
      <c r="A23" s="13"/>
      <c r="B23" s="19">
        <v>13</v>
      </c>
      <c r="C23" s="20">
        <f t="shared" si="0"/>
        <v>45974</v>
      </c>
      <c r="D23" s="65"/>
      <c r="E23" s="61"/>
      <c r="F23" s="50"/>
      <c r="G23" s="21">
        <f t="shared" si="3"/>
        <v>0</v>
      </c>
      <c r="H23" s="42"/>
      <c r="I23" s="1">
        <f t="shared" si="1"/>
        <v>0</v>
      </c>
      <c r="J23" s="1" t="b">
        <f t="shared" si="4"/>
        <v>0</v>
      </c>
      <c r="K23" s="4">
        <f t="shared" si="5"/>
        <v>0</v>
      </c>
      <c r="M23" s="5" t="b">
        <f t="shared" si="2"/>
        <v>0</v>
      </c>
      <c r="O23" s="5">
        <f t="shared" si="6"/>
        <v>1</v>
      </c>
      <c r="U23" s="10"/>
    </row>
    <row r="24" spans="1:23" ht="12.95" customHeight="1" x14ac:dyDescent="0.25">
      <c r="A24" s="13"/>
      <c r="B24" s="19">
        <v>14</v>
      </c>
      <c r="C24" s="20">
        <f t="shared" si="0"/>
        <v>45975</v>
      </c>
      <c r="D24" s="65"/>
      <c r="E24" s="61"/>
      <c r="F24" s="50"/>
      <c r="G24" s="21">
        <f t="shared" si="3"/>
        <v>0</v>
      </c>
      <c r="H24" s="42"/>
      <c r="I24" s="1">
        <f t="shared" si="1"/>
        <v>0</v>
      </c>
      <c r="J24" s="1" t="b">
        <f t="shared" si="4"/>
        <v>0</v>
      </c>
      <c r="K24" s="4">
        <f t="shared" si="5"/>
        <v>0</v>
      </c>
      <c r="M24" s="5" t="b">
        <f t="shared" si="2"/>
        <v>0</v>
      </c>
      <c r="O24" s="5">
        <f t="shared" si="6"/>
        <v>1</v>
      </c>
    </row>
    <row r="25" spans="1:23" ht="12.95" customHeight="1" x14ac:dyDescent="0.25">
      <c r="A25" s="13"/>
      <c r="B25" s="19">
        <v>15</v>
      </c>
      <c r="C25" s="20">
        <f t="shared" si="0"/>
        <v>45976</v>
      </c>
      <c r="D25" s="65"/>
      <c r="E25" s="61"/>
      <c r="F25" s="50"/>
      <c r="G25" s="21">
        <f t="shared" si="3"/>
        <v>0</v>
      </c>
      <c r="H25" s="42"/>
      <c r="I25" s="1">
        <f t="shared" si="1"/>
        <v>0</v>
      </c>
      <c r="J25" s="1" t="b">
        <f t="shared" si="4"/>
        <v>0</v>
      </c>
      <c r="K25" s="4">
        <f t="shared" si="5"/>
        <v>0</v>
      </c>
      <c r="M25" s="5" t="b">
        <f t="shared" si="2"/>
        <v>1</v>
      </c>
      <c r="O25" s="5">
        <f t="shared" si="6"/>
        <v>0</v>
      </c>
    </row>
    <row r="26" spans="1:23" ht="12.95" customHeight="1" x14ac:dyDescent="0.25">
      <c r="A26" s="13"/>
      <c r="B26" s="19">
        <v>16</v>
      </c>
      <c r="C26" s="20">
        <f t="shared" si="0"/>
        <v>45977</v>
      </c>
      <c r="D26" s="65"/>
      <c r="E26" s="61"/>
      <c r="F26" s="50"/>
      <c r="G26" s="21">
        <f t="shared" si="3"/>
        <v>0</v>
      </c>
      <c r="H26" s="42"/>
      <c r="I26" s="1">
        <f t="shared" si="1"/>
        <v>0</v>
      </c>
      <c r="J26" s="1" t="b">
        <f t="shared" si="4"/>
        <v>0</v>
      </c>
      <c r="K26" s="4">
        <f t="shared" si="5"/>
        <v>0</v>
      </c>
      <c r="M26" s="5" t="b">
        <f t="shared" si="2"/>
        <v>1</v>
      </c>
      <c r="O26" s="5">
        <f t="shared" si="6"/>
        <v>0</v>
      </c>
    </row>
    <row r="27" spans="1:23" ht="12.95" customHeight="1" x14ac:dyDescent="0.25">
      <c r="A27" s="13"/>
      <c r="B27" s="19">
        <v>17</v>
      </c>
      <c r="C27" s="20">
        <f t="shared" si="0"/>
        <v>45978</v>
      </c>
      <c r="D27" s="65"/>
      <c r="E27" s="61"/>
      <c r="F27" s="50"/>
      <c r="G27" s="21">
        <f t="shared" si="3"/>
        <v>0</v>
      </c>
      <c r="H27" s="42"/>
      <c r="I27" s="1">
        <f t="shared" si="1"/>
        <v>0</v>
      </c>
      <c r="J27" s="1" t="b">
        <f t="shared" si="4"/>
        <v>0</v>
      </c>
      <c r="K27" s="4">
        <f t="shared" si="5"/>
        <v>0</v>
      </c>
      <c r="M27" s="5" t="b">
        <f t="shared" si="2"/>
        <v>0</v>
      </c>
      <c r="O27" s="5">
        <f t="shared" si="6"/>
        <v>1</v>
      </c>
    </row>
    <row r="28" spans="1:23" ht="12.95" customHeight="1" x14ac:dyDescent="0.25">
      <c r="A28" s="13"/>
      <c r="B28" s="19">
        <v>18</v>
      </c>
      <c r="C28" s="20">
        <f t="shared" si="0"/>
        <v>45979</v>
      </c>
      <c r="D28" s="65"/>
      <c r="E28" s="61"/>
      <c r="F28" s="50"/>
      <c r="G28" s="21">
        <f t="shared" si="3"/>
        <v>0</v>
      </c>
      <c r="H28" s="42"/>
      <c r="I28" s="1">
        <f t="shared" si="1"/>
        <v>0</v>
      </c>
      <c r="J28" s="1" t="b">
        <f t="shared" si="4"/>
        <v>0</v>
      </c>
      <c r="K28" s="4">
        <f t="shared" si="5"/>
        <v>0</v>
      </c>
      <c r="M28" s="5" t="b">
        <f t="shared" si="2"/>
        <v>0</v>
      </c>
      <c r="O28" s="5">
        <f t="shared" si="6"/>
        <v>1</v>
      </c>
    </row>
    <row r="29" spans="1:23" ht="12.95" customHeight="1" x14ac:dyDescent="0.25">
      <c r="A29" s="13"/>
      <c r="B29" s="19">
        <v>19</v>
      </c>
      <c r="C29" s="20">
        <f t="shared" si="0"/>
        <v>45980</v>
      </c>
      <c r="D29" s="65"/>
      <c r="E29" s="61"/>
      <c r="F29" s="50"/>
      <c r="G29" s="21">
        <f t="shared" si="3"/>
        <v>0</v>
      </c>
      <c r="H29" s="42"/>
      <c r="I29" s="1">
        <f t="shared" si="1"/>
        <v>0</v>
      </c>
      <c r="J29" s="1" t="b">
        <f t="shared" si="4"/>
        <v>0</v>
      </c>
      <c r="K29" s="4">
        <f t="shared" si="5"/>
        <v>0</v>
      </c>
      <c r="M29" s="5" t="b">
        <f t="shared" si="2"/>
        <v>0</v>
      </c>
      <c r="O29" s="5">
        <f t="shared" si="6"/>
        <v>1</v>
      </c>
    </row>
    <row r="30" spans="1:23" ht="12.95" customHeight="1" x14ac:dyDescent="0.25">
      <c r="A30" s="13"/>
      <c r="B30" s="19">
        <v>20</v>
      </c>
      <c r="C30" s="20">
        <f t="shared" si="0"/>
        <v>45981</v>
      </c>
      <c r="D30" s="65"/>
      <c r="E30" s="61"/>
      <c r="F30" s="50"/>
      <c r="G30" s="21">
        <f t="shared" si="3"/>
        <v>0</v>
      </c>
      <c r="H30" s="42"/>
      <c r="I30" s="1">
        <f t="shared" si="1"/>
        <v>0</v>
      </c>
      <c r="J30" s="1" t="b">
        <f t="shared" si="4"/>
        <v>0</v>
      </c>
      <c r="K30" s="4">
        <f t="shared" si="5"/>
        <v>0</v>
      </c>
      <c r="M30" s="5" t="b">
        <f t="shared" si="2"/>
        <v>0</v>
      </c>
      <c r="O30" s="5">
        <f t="shared" si="6"/>
        <v>1</v>
      </c>
    </row>
    <row r="31" spans="1:23" ht="12.95" customHeight="1" x14ac:dyDescent="0.25">
      <c r="A31" s="13"/>
      <c r="B31" s="19">
        <v>21</v>
      </c>
      <c r="C31" s="20">
        <f t="shared" si="0"/>
        <v>45982</v>
      </c>
      <c r="D31" s="65"/>
      <c r="E31" s="61"/>
      <c r="F31" s="50"/>
      <c r="G31" s="21">
        <f t="shared" si="3"/>
        <v>0</v>
      </c>
      <c r="H31" s="42"/>
      <c r="I31" s="1">
        <f t="shared" si="1"/>
        <v>0</v>
      </c>
      <c r="J31" s="1" t="b">
        <f t="shared" si="4"/>
        <v>0</v>
      </c>
      <c r="K31" s="4">
        <f t="shared" si="5"/>
        <v>0</v>
      </c>
      <c r="M31" s="5" t="b">
        <f t="shared" si="2"/>
        <v>0</v>
      </c>
      <c r="O31" s="5">
        <f t="shared" si="6"/>
        <v>1</v>
      </c>
    </row>
    <row r="32" spans="1:23" ht="12.95" customHeight="1" x14ac:dyDescent="0.25">
      <c r="A32" s="13"/>
      <c r="B32" s="19">
        <v>22</v>
      </c>
      <c r="C32" s="20">
        <f t="shared" si="0"/>
        <v>45983</v>
      </c>
      <c r="D32" s="65"/>
      <c r="E32" s="61"/>
      <c r="F32" s="50"/>
      <c r="G32" s="21">
        <f t="shared" si="3"/>
        <v>0</v>
      </c>
      <c r="H32" s="42"/>
      <c r="I32" s="1">
        <f t="shared" si="1"/>
        <v>0</v>
      </c>
      <c r="J32" s="1" t="b">
        <f t="shared" si="4"/>
        <v>0</v>
      </c>
      <c r="K32" s="4">
        <f t="shared" si="5"/>
        <v>0</v>
      </c>
      <c r="M32" s="5" t="b">
        <f t="shared" si="2"/>
        <v>1</v>
      </c>
      <c r="O32" s="5">
        <f t="shared" si="6"/>
        <v>0</v>
      </c>
    </row>
    <row r="33" spans="1:15" ht="12.95" customHeight="1" x14ac:dyDescent="0.25">
      <c r="A33" s="13"/>
      <c r="B33" s="19">
        <v>23</v>
      </c>
      <c r="C33" s="20">
        <f t="shared" si="0"/>
        <v>45984</v>
      </c>
      <c r="D33" s="65"/>
      <c r="E33" s="61"/>
      <c r="F33" s="50"/>
      <c r="G33" s="21">
        <f t="shared" si="3"/>
        <v>0</v>
      </c>
      <c r="H33" s="42"/>
      <c r="I33" s="1">
        <f t="shared" si="1"/>
        <v>0</v>
      </c>
      <c r="J33" s="1" t="b">
        <f t="shared" si="4"/>
        <v>0</v>
      </c>
      <c r="K33" s="4">
        <f t="shared" si="5"/>
        <v>0</v>
      </c>
      <c r="M33" s="5" t="b">
        <f t="shared" si="2"/>
        <v>1</v>
      </c>
      <c r="O33" s="5">
        <f t="shared" si="6"/>
        <v>0</v>
      </c>
    </row>
    <row r="34" spans="1:15" ht="12.95" customHeight="1" x14ac:dyDescent="0.25">
      <c r="A34" s="13"/>
      <c r="B34" s="19">
        <v>24</v>
      </c>
      <c r="C34" s="20">
        <f t="shared" si="0"/>
        <v>45985</v>
      </c>
      <c r="D34" s="65"/>
      <c r="E34" s="61"/>
      <c r="F34" s="50"/>
      <c r="G34" s="21">
        <f t="shared" si="3"/>
        <v>0</v>
      </c>
      <c r="H34" s="42"/>
      <c r="I34" s="1">
        <f t="shared" si="1"/>
        <v>0</v>
      </c>
      <c r="J34" s="1" t="b">
        <f t="shared" si="4"/>
        <v>0</v>
      </c>
      <c r="K34" s="4">
        <f t="shared" si="5"/>
        <v>0</v>
      </c>
      <c r="M34" s="5" t="b">
        <f t="shared" si="2"/>
        <v>0</v>
      </c>
      <c r="O34" s="5">
        <f t="shared" si="6"/>
        <v>1</v>
      </c>
    </row>
    <row r="35" spans="1:15" ht="12.95" customHeight="1" x14ac:dyDescent="0.25">
      <c r="A35" s="13"/>
      <c r="B35" s="19">
        <v>25</v>
      </c>
      <c r="C35" s="20">
        <f t="shared" si="0"/>
        <v>45986</v>
      </c>
      <c r="D35" s="65"/>
      <c r="E35" s="61"/>
      <c r="F35" s="50"/>
      <c r="G35" s="21">
        <f t="shared" si="3"/>
        <v>0</v>
      </c>
      <c r="H35" s="42"/>
      <c r="I35" s="1">
        <f t="shared" si="1"/>
        <v>0</v>
      </c>
      <c r="J35" s="1" t="b">
        <f t="shared" si="4"/>
        <v>0</v>
      </c>
      <c r="K35" s="4">
        <f t="shared" si="5"/>
        <v>0</v>
      </c>
      <c r="M35" s="5" t="b">
        <f t="shared" si="2"/>
        <v>0</v>
      </c>
      <c r="O35" s="5">
        <f t="shared" si="6"/>
        <v>1</v>
      </c>
    </row>
    <row r="36" spans="1:15" ht="12.95" customHeight="1" x14ac:dyDescent="0.25">
      <c r="A36" s="13"/>
      <c r="B36" s="19">
        <v>26</v>
      </c>
      <c r="C36" s="20">
        <f t="shared" si="0"/>
        <v>45987</v>
      </c>
      <c r="D36" s="65"/>
      <c r="E36" s="61"/>
      <c r="F36" s="50"/>
      <c r="G36" s="21">
        <f t="shared" si="3"/>
        <v>0</v>
      </c>
      <c r="H36" s="42"/>
      <c r="I36" s="1">
        <f t="shared" si="1"/>
        <v>0</v>
      </c>
      <c r="J36" s="1" t="b">
        <f t="shared" si="4"/>
        <v>0</v>
      </c>
      <c r="K36" s="4">
        <f t="shared" si="5"/>
        <v>0</v>
      </c>
      <c r="M36" s="5" t="b">
        <f t="shared" si="2"/>
        <v>0</v>
      </c>
      <c r="O36" s="5">
        <f t="shared" si="6"/>
        <v>1</v>
      </c>
    </row>
    <row r="37" spans="1:15" ht="12.95" customHeight="1" x14ac:dyDescent="0.25">
      <c r="A37" s="13"/>
      <c r="B37" s="19">
        <v>27</v>
      </c>
      <c r="C37" s="20">
        <f t="shared" si="0"/>
        <v>45988</v>
      </c>
      <c r="D37" s="65"/>
      <c r="E37" s="61"/>
      <c r="F37" s="50"/>
      <c r="G37" s="21">
        <f t="shared" si="3"/>
        <v>0</v>
      </c>
      <c r="H37" s="42"/>
      <c r="I37" s="1">
        <f t="shared" si="1"/>
        <v>0</v>
      </c>
      <c r="J37" s="1" t="b">
        <f t="shared" si="4"/>
        <v>0</v>
      </c>
      <c r="K37" s="4">
        <f t="shared" si="5"/>
        <v>0</v>
      </c>
      <c r="M37" s="5" t="b">
        <f t="shared" si="2"/>
        <v>0</v>
      </c>
      <c r="O37" s="5">
        <f t="shared" si="6"/>
        <v>1</v>
      </c>
    </row>
    <row r="38" spans="1:15" ht="12.95" customHeight="1" x14ac:dyDescent="0.25">
      <c r="A38" s="13"/>
      <c r="B38" s="19">
        <v>28</v>
      </c>
      <c r="C38" s="20">
        <f t="shared" si="0"/>
        <v>45989</v>
      </c>
      <c r="D38" s="65"/>
      <c r="E38" s="61"/>
      <c r="F38" s="50"/>
      <c r="G38" s="21">
        <f t="shared" si="3"/>
        <v>0</v>
      </c>
      <c r="H38" s="42"/>
      <c r="I38" s="1">
        <f t="shared" si="1"/>
        <v>0</v>
      </c>
      <c r="J38" s="1" t="b">
        <f t="shared" si="4"/>
        <v>0</v>
      </c>
      <c r="K38" s="4">
        <f t="shared" si="5"/>
        <v>0</v>
      </c>
      <c r="M38" s="5" t="b">
        <f t="shared" si="2"/>
        <v>0</v>
      </c>
      <c r="O38" s="5">
        <f t="shared" si="6"/>
        <v>1</v>
      </c>
    </row>
    <row r="39" spans="1:15" ht="12.95" customHeight="1" x14ac:dyDescent="0.25">
      <c r="A39" s="13"/>
      <c r="B39" s="19">
        <v>29</v>
      </c>
      <c r="C39" s="20">
        <f t="shared" si="0"/>
        <v>45990</v>
      </c>
      <c r="D39" s="65"/>
      <c r="E39" s="61"/>
      <c r="F39" s="50"/>
      <c r="G39" s="21">
        <f t="shared" si="3"/>
        <v>0</v>
      </c>
      <c r="H39" s="42"/>
      <c r="I39" s="1">
        <f t="shared" si="1"/>
        <v>0</v>
      </c>
      <c r="J39" s="1" t="b">
        <f t="shared" si="4"/>
        <v>0</v>
      </c>
      <c r="K39" s="4">
        <f t="shared" si="5"/>
        <v>0</v>
      </c>
      <c r="M39" s="5" t="b">
        <f t="shared" si="2"/>
        <v>1</v>
      </c>
      <c r="O39" s="5">
        <f t="shared" si="6"/>
        <v>0</v>
      </c>
    </row>
    <row r="40" spans="1:15" ht="12.95" customHeight="1" x14ac:dyDescent="0.25">
      <c r="A40" s="13"/>
      <c r="B40" s="19">
        <v>30</v>
      </c>
      <c r="C40" s="20">
        <f t="shared" si="0"/>
        <v>45991</v>
      </c>
      <c r="D40" s="65"/>
      <c r="E40" s="61"/>
      <c r="F40" s="50"/>
      <c r="G40" s="21">
        <f t="shared" si="3"/>
        <v>0</v>
      </c>
      <c r="H40" s="42"/>
      <c r="I40" s="1">
        <f t="shared" si="1"/>
        <v>0</v>
      </c>
      <c r="J40" s="1" t="b">
        <f t="shared" si="4"/>
        <v>0</v>
      </c>
      <c r="K40" s="4">
        <f t="shared" si="5"/>
        <v>0</v>
      </c>
      <c r="M40" s="5" t="b">
        <f t="shared" si="2"/>
        <v>1</v>
      </c>
      <c r="O40" s="5">
        <f t="shared" si="6"/>
        <v>0</v>
      </c>
    </row>
    <row r="41" spans="1:15" ht="12.95" customHeight="1" x14ac:dyDescent="0.25">
      <c r="A41" s="13"/>
      <c r="B41" s="19">
        <v>31</v>
      </c>
      <c r="C41" s="20">
        <f t="shared" si="0"/>
        <v>45992</v>
      </c>
      <c r="D41" s="65"/>
      <c r="E41" s="61"/>
      <c r="F41" s="50"/>
      <c r="G41" s="21">
        <f t="shared" si="3"/>
        <v>0</v>
      </c>
      <c r="H41" s="42"/>
      <c r="I41" s="1">
        <f t="shared" si="1"/>
        <v>0</v>
      </c>
      <c r="J41" s="1" t="b">
        <f t="shared" si="4"/>
        <v>0</v>
      </c>
      <c r="K41" s="4">
        <f t="shared" si="5"/>
        <v>0</v>
      </c>
      <c r="M41" s="5" t="b">
        <f t="shared" si="2"/>
        <v>1</v>
      </c>
      <c r="O41" s="5">
        <f t="shared" si="6"/>
        <v>1</v>
      </c>
    </row>
    <row r="42" spans="1:15" ht="12.95" customHeight="1" thickBot="1" x14ac:dyDescent="0.25">
      <c r="A42" s="13"/>
      <c r="B42" s="22"/>
      <c r="C42" s="22"/>
      <c r="D42" s="22"/>
      <c r="E42" s="22"/>
      <c r="F42" s="22"/>
      <c r="G42" s="22"/>
      <c r="H42" s="17"/>
      <c r="I42" s="1">
        <f>SUM(I11:I41)</f>
        <v>0</v>
      </c>
      <c r="J42" s="1" t="b">
        <f t="shared" si="4"/>
        <v>0</v>
      </c>
      <c r="K42" s="4"/>
    </row>
    <row r="43" spans="1:15" ht="18" customHeight="1" x14ac:dyDescent="0.2">
      <c r="A43" s="13"/>
      <c r="B43" s="34" t="s">
        <v>38</v>
      </c>
      <c r="C43" s="35"/>
      <c r="D43" s="35"/>
      <c r="E43" s="35"/>
      <c r="F43" s="35"/>
      <c r="G43" s="36"/>
      <c r="H43" s="17"/>
    </row>
    <row r="44" spans="1:15" ht="18" customHeight="1" x14ac:dyDescent="0.2">
      <c r="A44" s="13"/>
      <c r="B44" s="45"/>
      <c r="C44" s="53"/>
      <c r="D44" s="53"/>
      <c r="E44" s="53"/>
      <c r="F44" s="53"/>
      <c r="G44" s="46"/>
      <c r="H44" s="17"/>
    </row>
    <row r="45" spans="1:15" ht="24.75" customHeight="1" thickBot="1" x14ac:dyDescent="0.3">
      <c r="A45" s="31"/>
      <c r="B45" s="62" t="s">
        <v>31</v>
      </c>
      <c r="C45" s="63"/>
      <c r="D45" s="64"/>
      <c r="E45" s="54">
        <f>I42</f>
        <v>0</v>
      </c>
      <c r="F45" s="37" t="s">
        <v>32</v>
      </c>
      <c r="G45" s="38">
        <f>IF(SUM(G11:G41)="","",SUM(G11:G41))</f>
        <v>0</v>
      </c>
      <c r="H45" s="30"/>
    </row>
    <row r="46" spans="1:15" x14ac:dyDescent="0.2">
      <c r="A46" s="22"/>
      <c r="B46" s="22"/>
      <c r="C46" s="22"/>
      <c r="D46" s="22"/>
      <c r="E46" s="22"/>
      <c r="F46" s="22"/>
      <c r="G46" s="52"/>
      <c r="H46" s="22"/>
    </row>
  </sheetData>
  <sheetProtection algorithmName="SHA-512" hashValue="+A/TxYrqcf8BCNN+CWskjJt2vyhINCJna/iY/sUFpiHrdJT11PkgyA0n8DfwtfzeACKrED8vIuvb0M3ajwbo+g==" saltValue="GbNvbD7gUiHgEfSQbB5oBQ==" spinCount="100000" sheet="1" selectLockedCells="1"/>
  <mergeCells count="40">
    <mergeCell ref="D21:E21"/>
    <mergeCell ref="D22:E22"/>
    <mergeCell ref="D23:E23"/>
    <mergeCell ref="D16:E16"/>
    <mergeCell ref="D17:E17"/>
    <mergeCell ref="D18:E18"/>
    <mergeCell ref="D19:E19"/>
    <mergeCell ref="D20:E20"/>
    <mergeCell ref="B2:G2"/>
    <mergeCell ref="B3:C3"/>
    <mergeCell ref="B4:C4"/>
    <mergeCell ref="D39:E39"/>
    <mergeCell ref="D30:E30"/>
    <mergeCell ref="D31:E31"/>
    <mergeCell ref="D32:E32"/>
    <mergeCell ref="D33:E33"/>
    <mergeCell ref="D34:E34"/>
    <mergeCell ref="D24:E24"/>
    <mergeCell ref="D35:E35"/>
    <mergeCell ref="D36:E36"/>
    <mergeCell ref="D37:E37"/>
    <mergeCell ref="D38:E38"/>
    <mergeCell ref="D25:E25"/>
    <mergeCell ref="D26:E26"/>
    <mergeCell ref="B8:G8"/>
    <mergeCell ref="B5:C5"/>
    <mergeCell ref="B6:C6"/>
    <mergeCell ref="F6:G6"/>
    <mergeCell ref="B45:D45"/>
    <mergeCell ref="D27:E27"/>
    <mergeCell ref="D28:E28"/>
    <mergeCell ref="D29:E29"/>
    <mergeCell ref="D40:E40"/>
    <mergeCell ref="D41:E41"/>
    <mergeCell ref="D10:E10"/>
    <mergeCell ref="D12:E12"/>
    <mergeCell ref="D11:E11"/>
    <mergeCell ref="D13:E13"/>
    <mergeCell ref="D14:E14"/>
    <mergeCell ref="D15:E15"/>
  </mergeCells>
  <conditionalFormatting sqref="B11:B41">
    <cfRule type="expression" dxfId="4" priority="2">
      <formula>IF(OR(B11 &gt; $R$13,O11 = 0),TRUE,FALSE)</formula>
    </cfRule>
  </conditionalFormatting>
  <conditionalFormatting sqref="C11:C41">
    <cfRule type="expression" dxfId="3" priority="19">
      <formula>IF(OR(B11 &gt; $R$13,O11 = 0),TRUE,FALSE)</formula>
    </cfRule>
  </conditionalFormatting>
  <conditionalFormatting sqref="D11:D41">
    <cfRule type="expression" dxfId="2" priority="20">
      <formula>IF(OR(B11 &gt; $R$13,O11 = 0),TRUE,FALSE)</formula>
    </cfRule>
  </conditionalFormatting>
  <conditionalFormatting sqref="F11:F41">
    <cfRule type="expression" dxfId="1" priority="22">
      <formula>IF(OR(B11 &gt; $R$13,O11 = 0),TRUE,FALSE)</formula>
    </cfRule>
  </conditionalFormatting>
  <conditionalFormatting sqref="G11:G41">
    <cfRule type="expression" dxfId="0" priority="21">
      <formula>IF(OR(B11 &gt; $R$13,O11 = 0),TRUE,FALSE)</formula>
    </cfRule>
  </conditionalFormatting>
  <dataValidations count="4">
    <dataValidation type="list" allowBlank="1" showInputMessage="1" showErrorMessage="1" sqref="H4" xr:uid="{00000000-0002-0000-0000-000000000000}">
      <formula1>$U$11:$U$22</formula1>
    </dataValidation>
    <dataValidation type="list" allowBlank="1" showInputMessage="1" showErrorMessage="1" errorTitle="Selecteer een maand" error="Selecteer een maand door gebruik te maken van het pulldown-menu." sqref="F4" xr:uid="{00000000-0002-0000-0000-000001000000}">
      <formula1>$U$11:$U$22</formula1>
    </dataValidation>
    <dataValidation type="custom" allowBlank="1" showInputMessage="1" showErrorMessage="1" errorTitle="Geen werkdag" error="In de opgegeven maand is dit geen werkdag." sqref="F11:F41" xr:uid="{00000000-0002-0000-0000-000003000000}">
      <formula1>INDIRECT("N" &amp; ROW())=FALSE</formula1>
    </dataValidation>
    <dataValidation type="list" allowBlank="1" showInputMessage="1" showErrorMessage="1" sqref="F3" xr:uid="{00000000-0002-0000-0000-000002000000}">
      <formula1>$W$11:$W$19</formula1>
    </dataValidation>
  </dataValidations>
  <pageMargins left="0.7" right="0.7" top="0.75" bottom="0.75" header="0.3" footer="0.3"/>
  <pageSetup paperSize="9" fitToWidth="0"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80EFD4F2805A44BC05C8E255144E7D" ma:contentTypeVersion="16" ma:contentTypeDescription="Een nieuw document maken." ma:contentTypeScope="" ma:versionID="1a6f484d26587c0a4530328ccefc48b8">
  <xsd:schema xmlns:xsd="http://www.w3.org/2001/XMLSchema" xmlns:xs="http://www.w3.org/2001/XMLSchema" xmlns:p="http://schemas.microsoft.com/office/2006/metadata/properties" xmlns:ns2="3253d3d5-7728-4470-a8ad-dee6923a3a70" xmlns:ns3="b7d7a484-9eba-4d50-9929-c9c44a97b48c" targetNamespace="http://schemas.microsoft.com/office/2006/metadata/properties" ma:root="true" ma:fieldsID="b16dfd90fe859567b04415067eca8d7a" ns2:_="" ns3:_="">
    <xsd:import namespace="3253d3d5-7728-4470-a8ad-dee6923a3a70"/>
    <xsd:import namespace="b7d7a484-9eba-4d50-9929-c9c44a97b4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3d3d5-7728-4470-a8ad-dee6923a3a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d652b291-1539-48c1-b68e-a7cd7716be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7a484-9eba-4d50-9929-c9c44a97b48c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af510e3e-13f9-43d0-b779-747a954d8017}" ma:internalName="TaxCatchAll" ma:showField="CatchAllData" ma:web="b7d7a484-9eba-4d50-9929-c9c44a97b4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d7a484-9eba-4d50-9929-c9c44a97b48c" xsi:nil="true"/>
    <lcf76f155ced4ddcb4097134ff3c332f xmlns="3253d3d5-7728-4470-a8ad-dee6923a3a7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6C0A1-190E-43FF-A525-9968427F1D3D}"/>
</file>

<file path=customXml/itemProps2.xml><?xml version="1.0" encoding="utf-8"?>
<ds:datastoreItem xmlns:ds="http://schemas.openxmlformats.org/officeDocument/2006/customXml" ds:itemID="{9C22C6E3-CB13-4E34-B11B-5E54C8E5F1DF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b7d7a484-9eba-4d50-9929-c9c44a97b48c"/>
    <ds:schemaRef ds:uri="3253d3d5-7728-4470-a8ad-dee6923a3a70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2CA98706-0D84-4393-93EC-A0C4AC2A53D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Reiskosten Woon-werk</vt:lpstr>
      <vt:lpstr>'Reiskosten Woon-werk'!Afdrukbereik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Rudi van der Molen</dc:creator>
  <cp:lastModifiedBy>Peter de Vette</cp:lastModifiedBy>
  <cp:lastPrinted>2021-02-18T13:25:51Z</cp:lastPrinted>
  <dcterms:created xsi:type="dcterms:W3CDTF">2016-11-02T08:56:35Z</dcterms:created>
  <dcterms:modified xsi:type="dcterms:W3CDTF">2025-12-03T07:54:23Z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0x010100C080EFD4F2805A44BC05C8E255144E7D</vt:lpwstr>
  </property>
  <property fmtid="{D5CDD505-2E9C-101B-9397-08002B2CF9AE}" pid="3" name="MediaServiceImageTags">
    <vt:lpwstr/>
  </property>
</Properties>
</file>